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ТП КОМИССИЯ\ТП КОМИССИЯ 2026\Актуализация ОПМП 2026\"/>
    </mc:Choice>
  </mc:AlternateContent>
  <bookViews>
    <workbookView xWindow="0" yWindow="0" windowWidth="28800" windowHeight="12330" tabRatio="760" firstSheet="1" activeTab="5"/>
  </bookViews>
  <sheets>
    <sheet name="Виды помощи " sheetId="1" r:id="rId1"/>
    <sheet name=" ВМП" sheetId="2" r:id="rId2"/>
    <sheet name="КС" sheetId="3" r:id="rId3"/>
    <sheet name="ДС" sheetId="4" r:id="rId4"/>
    <sheet name=" ДИ" sheetId="8" r:id="rId5"/>
    <sheet name=" АПП" sheetId="5" r:id="rId6"/>
  </sheets>
  <definedNames>
    <definedName name="_xlnm._FilterDatabase" localSheetId="5" hidden="1">' АПП'!$C$1:$C$132</definedName>
    <definedName name="_xlnm._FilterDatabase" localSheetId="1" hidden="1">' ВМП'!$D$1:$D$330</definedName>
    <definedName name="_xlnm._FilterDatabase" localSheetId="4" hidden="1">' ДИ'!$C$1:$C$120</definedName>
    <definedName name="_xlnm._FilterDatabase" localSheetId="3" hidden="1">ДС!$C$1:$C$120</definedName>
    <definedName name="_xlnm._FilterDatabase" localSheetId="2" hidden="1">КС!$C$1:$C$120</definedName>
    <definedName name="_xlnm.Print_Titles" localSheetId="5">' АПП'!$B:$C,' АПП'!$2:$3</definedName>
    <definedName name="_xlnm.Print_Titles" localSheetId="4">' ДИ'!$B:$C,' ДИ'!$2:$3</definedName>
    <definedName name="_xlnm.Print_Titles" localSheetId="3">ДС!$B:$C,ДС!$2:$3</definedName>
    <definedName name="_xlnm.Print_Titles" localSheetId="2">КС!$B:$C,КС!$2:$3</definedName>
    <definedName name="_xlnm.Print_Area" localSheetId="5">' АПП'!$A$1:$AR$120</definedName>
    <definedName name="_xlnm.Print_Area" localSheetId="1">' ВМП'!$A$1:$J$190</definedName>
    <definedName name="_xlnm.Print_Area" localSheetId="4">' ДИ'!$A$1:$Y$120</definedName>
    <definedName name="_xlnm.Print_Area" localSheetId="3">ДС!$A$1:$Y$120</definedName>
    <definedName name="_xlnm.Print_Area" localSheetId="2">КС!$A$1:$AI$120</definedName>
  </definedNames>
  <calcPr calcId="162913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6" i="2" l="1"/>
  <c r="D196" i="2"/>
  <c r="L189" i="2"/>
  <c r="K189" i="2"/>
  <c r="L188" i="2"/>
  <c r="K188" i="2"/>
  <c r="AJ119" i="3"/>
  <c r="AK119" i="3"/>
  <c r="Z119" i="4"/>
  <c r="AA119" i="4"/>
  <c r="AS119" i="5"/>
  <c r="AT119" i="5"/>
  <c r="Z119" i="8"/>
  <c r="AA119" i="8"/>
  <c r="AK118" i="5" l="1"/>
  <c r="AK120" i="5" s="1"/>
  <c r="AH118" i="5"/>
  <c r="AH120" i="5" s="1"/>
  <c r="S118" i="5" l="1"/>
  <c r="S120" i="5" s="1"/>
  <c r="U118" i="5"/>
  <c r="U120" i="5" s="1"/>
  <c r="V118" i="5"/>
  <c r="V120" i="5" s="1"/>
  <c r="W118" i="5"/>
  <c r="W120" i="5" s="1"/>
  <c r="H83" i="2" l="1"/>
  <c r="H84" i="2"/>
  <c r="H85" i="2"/>
  <c r="H82" i="2"/>
  <c r="H80" i="2"/>
  <c r="H81" i="2" s="1"/>
  <c r="H69" i="2"/>
  <c r="H70" i="2"/>
  <c r="H71" i="2"/>
  <c r="H72" i="2"/>
  <c r="H73" i="2"/>
  <c r="H74" i="2"/>
  <c r="H75" i="2"/>
  <c r="H76" i="2"/>
  <c r="H77" i="2"/>
  <c r="H68" i="2"/>
  <c r="H66" i="2"/>
  <c r="H67" i="2" s="1"/>
  <c r="H64" i="2"/>
  <c r="H62" i="2"/>
  <c r="H60" i="2"/>
  <c r="H58" i="2"/>
  <c r="H59" i="2" s="1"/>
  <c r="H56" i="2"/>
  <c r="H55" i="2"/>
  <c r="H54" i="2"/>
  <c r="H53" i="2"/>
  <c r="H51" i="2"/>
  <c r="H50" i="2"/>
  <c r="H48" i="2"/>
  <c r="H47" i="2"/>
  <c r="H49" i="2" s="1"/>
  <c r="H41" i="2"/>
  <c r="H42" i="2"/>
  <c r="H43" i="2"/>
  <c r="H44" i="2"/>
  <c r="H45" i="2"/>
  <c r="H40" i="2"/>
  <c r="H35" i="2"/>
  <c r="H34" i="2"/>
  <c r="H33" i="2"/>
  <c r="H30" i="2"/>
  <c r="H29" i="2"/>
  <c r="H27" i="2"/>
  <c r="H28" i="2" s="1"/>
  <c r="H24" i="2"/>
  <c r="H25" i="2"/>
  <c r="H23" i="2"/>
  <c r="H26" i="2" s="1"/>
  <c r="H20" i="2"/>
  <c r="H19" i="2"/>
  <c r="H17" i="2"/>
  <c r="H16" i="2"/>
  <c r="H14" i="2"/>
  <c r="H15" i="2" s="1"/>
  <c r="H13" i="2"/>
  <c r="H11" i="2"/>
  <c r="H9" i="2"/>
  <c r="H8" i="2"/>
  <c r="H6" i="2"/>
  <c r="H5" i="2"/>
  <c r="J187" i="2"/>
  <c r="I187" i="2"/>
  <c r="J186" i="2"/>
  <c r="I186" i="2"/>
  <c r="H185" i="2"/>
  <c r="H186" i="2" s="1"/>
  <c r="H187" i="2" s="1"/>
  <c r="J183" i="2"/>
  <c r="J184" i="2" s="1"/>
  <c r="I183" i="2"/>
  <c r="I184" i="2" s="1"/>
  <c r="H182" i="2"/>
  <c r="H181" i="2"/>
  <c r="J179" i="2"/>
  <c r="J180" i="2" s="1"/>
  <c r="I179" i="2"/>
  <c r="I180" i="2" s="1"/>
  <c r="H178" i="2"/>
  <c r="H177" i="2"/>
  <c r="J175" i="2"/>
  <c r="J176" i="2" s="1"/>
  <c r="I175" i="2"/>
  <c r="I176" i="2" s="1"/>
  <c r="H174" i="2"/>
  <c r="H173" i="2"/>
  <c r="H172" i="2"/>
  <c r="H171" i="2"/>
  <c r="H170" i="2"/>
  <c r="J168" i="2"/>
  <c r="J169" i="2" s="1"/>
  <c r="H167" i="2"/>
  <c r="H166" i="2"/>
  <c r="H165" i="2"/>
  <c r="H164" i="2"/>
  <c r="J162" i="2"/>
  <c r="J163" i="2" s="1"/>
  <c r="H161" i="2"/>
  <c r="H160" i="2"/>
  <c r="H159" i="2"/>
  <c r="H158" i="2"/>
  <c r="J156" i="2"/>
  <c r="I156" i="2"/>
  <c r="H155" i="2"/>
  <c r="H154" i="2"/>
  <c r="J153" i="2"/>
  <c r="H152" i="2"/>
  <c r="H153" i="2" s="1"/>
  <c r="J151" i="2"/>
  <c r="H150" i="2"/>
  <c r="H149" i="2"/>
  <c r="J148" i="2"/>
  <c r="I148" i="2"/>
  <c r="H147" i="2"/>
  <c r="H146" i="2"/>
  <c r="J145" i="2"/>
  <c r="I145" i="2"/>
  <c r="H144" i="2"/>
  <c r="H145" i="2" s="1"/>
  <c r="J143" i="2"/>
  <c r="H142" i="2"/>
  <c r="H141" i="2"/>
  <c r="J140" i="2"/>
  <c r="H139" i="2"/>
  <c r="H138" i="2"/>
  <c r="J137" i="2"/>
  <c r="H136" i="2"/>
  <c r="H135" i="2"/>
  <c r="H134" i="2"/>
  <c r="J133" i="2"/>
  <c r="H132" i="2"/>
  <c r="H131" i="2"/>
  <c r="J130" i="2"/>
  <c r="I130" i="2"/>
  <c r="H129" i="2"/>
  <c r="H128" i="2"/>
  <c r="H127" i="2"/>
  <c r="H126" i="2"/>
  <c r="H125" i="2"/>
  <c r="H124" i="2"/>
  <c r="H123" i="2"/>
  <c r="H122" i="2"/>
  <c r="J120" i="2"/>
  <c r="H119" i="2"/>
  <c r="H118" i="2"/>
  <c r="H117" i="2"/>
  <c r="J116" i="2"/>
  <c r="I116" i="2"/>
  <c r="H115" i="2"/>
  <c r="H114" i="2"/>
  <c r="H113" i="2"/>
  <c r="J112" i="2"/>
  <c r="H111" i="2"/>
  <c r="H110" i="2"/>
  <c r="H109" i="2"/>
  <c r="H108" i="2"/>
  <c r="J107" i="2"/>
  <c r="I107" i="2"/>
  <c r="H106" i="2"/>
  <c r="H105" i="2"/>
  <c r="H104" i="2"/>
  <c r="J103" i="2"/>
  <c r="H102" i="2"/>
  <c r="H103" i="2" s="1"/>
  <c r="J101" i="2"/>
  <c r="H100" i="2"/>
  <c r="H101" i="2" s="1"/>
  <c r="J99" i="2"/>
  <c r="H98" i="2"/>
  <c r="H99" i="2" s="1"/>
  <c r="J97" i="2"/>
  <c r="H96" i="2"/>
  <c r="H97" i="2" s="1"/>
  <c r="J95" i="2"/>
  <c r="H94" i="2"/>
  <c r="H93" i="2"/>
  <c r="H92" i="2"/>
  <c r="J90" i="2"/>
  <c r="H89" i="2"/>
  <c r="H88" i="2"/>
  <c r="H87" i="2"/>
  <c r="J86" i="2"/>
  <c r="I86" i="2"/>
  <c r="J81" i="2"/>
  <c r="I81" i="2"/>
  <c r="J78" i="2"/>
  <c r="I78" i="2"/>
  <c r="J67" i="2"/>
  <c r="J65" i="2"/>
  <c r="H65" i="2"/>
  <c r="J63" i="2"/>
  <c r="H63" i="2"/>
  <c r="J61" i="2"/>
  <c r="H61" i="2"/>
  <c r="J59" i="2"/>
  <c r="J57" i="2"/>
  <c r="I57" i="2"/>
  <c r="J52" i="2"/>
  <c r="J49" i="2"/>
  <c r="J46" i="2"/>
  <c r="J39" i="2"/>
  <c r="I39" i="2"/>
  <c r="H38" i="2"/>
  <c r="H37" i="2"/>
  <c r="J36" i="2"/>
  <c r="I36" i="2"/>
  <c r="J31" i="2"/>
  <c r="I31" i="2"/>
  <c r="J28" i="2"/>
  <c r="I28" i="2"/>
  <c r="J26" i="2"/>
  <c r="I26" i="2"/>
  <c r="J21" i="2"/>
  <c r="J18" i="2"/>
  <c r="J15" i="2"/>
  <c r="J12" i="2"/>
  <c r="I12" i="2"/>
  <c r="H12" i="2"/>
  <c r="J10" i="2"/>
  <c r="I10" i="2"/>
  <c r="J7" i="2"/>
  <c r="I7" i="2"/>
  <c r="F31" i="2"/>
  <c r="G31" i="2"/>
  <c r="F28" i="2"/>
  <c r="G28" i="2"/>
  <c r="F26" i="2"/>
  <c r="G26" i="2"/>
  <c r="F39" i="2"/>
  <c r="G39" i="2"/>
  <c r="F36" i="2"/>
  <c r="G36" i="2"/>
  <c r="F57" i="2"/>
  <c r="G57" i="2"/>
  <c r="F175" i="2"/>
  <c r="F176" i="2" s="1"/>
  <c r="G175" i="2"/>
  <c r="G176" i="2" s="1"/>
  <c r="F179" i="2"/>
  <c r="F180" i="2" s="1"/>
  <c r="G179" i="2"/>
  <c r="G180" i="2" s="1"/>
  <c r="F81" i="2"/>
  <c r="G81" i="2"/>
  <c r="E80" i="2"/>
  <c r="E81" i="2" s="1"/>
  <c r="E82" i="2"/>
  <c r="E83" i="2"/>
  <c r="E84" i="2"/>
  <c r="E85" i="2"/>
  <c r="F86" i="2"/>
  <c r="G86" i="2"/>
  <c r="E87" i="2"/>
  <c r="E88" i="2"/>
  <c r="E89" i="2"/>
  <c r="G90" i="2"/>
  <c r="F107" i="2"/>
  <c r="G107" i="2"/>
  <c r="E105" i="2"/>
  <c r="F116" i="2"/>
  <c r="G116" i="2"/>
  <c r="E115" i="2"/>
  <c r="E23" i="2"/>
  <c r="E24" i="2"/>
  <c r="E25" i="2"/>
  <c r="E27" i="2"/>
  <c r="E28" i="2" s="1"/>
  <c r="E29" i="2"/>
  <c r="E30" i="2"/>
  <c r="F148" i="2"/>
  <c r="G148" i="2"/>
  <c r="E144" i="2"/>
  <c r="E145" i="2" s="1"/>
  <c r="F145" i="2"/>
  <c r="G145" i="2"/>
  <c r="E127" i="2"/>
  <c r="F130" i="2"/>
  <c r="G130" i="2"/>
  <c r="F156" i="2"/>
  <c r="G156" i="2"/>
  <c r="H10" i="2" l="1"/>
  <c r="H21" i="2"/>
  <c r="H7" i="2"/>
  <c r="H86" i="2"/>
  <c r="H31" i="2"/>
  <c r="H107" i="2"/>
  <c r="H57" i="2"/>
  <c r="I157" i="2"/>
  <c r="I32" i="2"/>
  <c r="H39" i="2"/>
  <c r="H78" i="2"/>
  <c r="I91" i="2"/>
  <c r="H46" i="2"/>
  <c r="H162" i="2"/>
  <c r="H163" i="2" s="1"/>
  <c r="H183" i="2"/>
  <c r="H184" i="2" s="1"/>
  <c r="H179" i="2"/>
  <c r="H180" i="2" s="1"/>
  <c r="H175" i="2"/>
  <c r="H176" i="2" s="1"/>
  <c r="H168" i="2"/>
  <c r="H169" i="2" s="1"/>
  <c r="H156" i="2"/>
  <c r="H151" i="2"/>
  <c r="H148" i="2"/>
  <c r="H143" i="2"/>
  <c r="H140" i="2"/>
  <c r="H137" i="2"/>
  <c r="H133" i="2"/>
  <c r="H130" i="2"/>
  <c r="J157" i="2"/>
  <c r="H120" i="2"/>
  <c r="H116" i="2"/>
  <c r="H112" i="2"/>
  <c r="J121" i="2"/>
  <c r="H95" i="2"/>
  <c r="H52" i="2"/>
  <c r="H36" i="2"/>
  <c r="H18" i="2"/>
  <c r="H22" i="2" s="1"/>
  <c r="J32" i="2"/>
  <c r="H90" i="2"/>
  <c r="H91" i="2" s="1"/>
  <c r="J91" i="2"/>
  <c r="J79" i="2"/>
  <c r="H32" i="2"/>
  <c r="J22" i="2"/>
  <c r="F32" i="2"/>
  <c r="G32" i="2"/>
  <c r="G91" i="2"/>
  <c r="F91" i="2"/>
  <c r="E90" i="2"/>
  <c r="E86" i="2"/>
  <c r="E31" i="2"/>
  <c r="E26" i="2"/>
  <c r="F157" i="2"/>
  <c r="I188" i="2" l="1"/>
  <c r="H79" i="2"/>
  <c r="H157" i="2"/>
  <c r="H121" i="2"/>
  <c r="J188" i="2"/>
  <c r="J190" i="2" s="1"/>
  <c r="H188" i="2"/>
  <c r="H190" i="2" s="1"/>
  <c r="E32" i="2"/>
  <c r="E91" i="2"/>
  <c r="G78" i="2" l="1"/>
  <c r="F78" i="2"/>
  <c r="E33" i="2"/>
  <c r="E34" i="2"/>
  <c r="E35" i="2"/>
  <c r="E37" i="2"/>
  <c r="E38" i="2"/>
  <c r="E40" i="2"/>
  <c r="E41" i="2"/>
  <c r="E42" i="2"/>
  <c r="E43" i="2"/>
  <c r="E44" i="2"/>
  <c r="E45" i="2"/>
  <c r="G46" i="2"/>
  <c r="E47" i="2"/>
  <c r="E48" i="2"/>
  <c r="G49" i="2"/>
  <c r="E50" i="2"/>
  <c r="E51" i="2"/>
  <c r="G52" i="2"/>
  <c r="E53" i="2"/>
  <c r="E54" i="2"/>
  <c r="E55" i="2"/>
  <c r="E56" i="2"/>
  <c r="E58" i="2"/>
  <c r="E59" i="2" s="1"/>
  <c r="G59" i="2"/>
  <c r="E60" i="2"/>
  <c r="E61" i="2" s="1"/>
  <c r="G61" i="2"/>
  <c r="E62" i="2"/>
  <c r="E63" i="2" s="1"/>
  <c r="G63" i="2"/>
  <c r="E64" i="2"/>
  <c r="E65" i="2" s="1"/>
  <c r="G65" i="2"/>
  <c r="E66" i="2"/>
  <c r="E67" i="2" s="1"/>
  <c r="G67" i="2"/>
  <c r="E68" i="2"/>
  <c r="E69" i="2"/>
  <c r="E70" i="2"/>
  <c r="E71" i="2"/>
  <c r="E72" i="2"/>
  <c r="E73" i="2"/>
  <c r="E74" i="2"/>
  <c r="E75" i="2"/>
  <c r="E76" i="2"/>
  <c r="E77" i="2"/>
  <c r="E20" i="2"/>
  <c r="E39" i="2" l="1"/>
  <c r="E36" i="2"/>
  <c r="E49" i="2"/>
  <c r="E78" i="2"/>
  <c r="E57" i="2"/>
  <c r="E52" i="2"/>
  <c r="E46" i="2"/>
  <c r="G186" i="2"/>
  <c r="G187" i="2" s="1"/>
  <c r="F186" i="2"/>
  <c r="F187" i="2" s="1"/>
  <c r="E185" i="2"/>
  <c r="E186" i="2" s="1"/>
  <c r="E187" i="2" s="1"/>
  <c r="G183" i="2"/>
  <c r="G184" i="2" s="1"/>
  <c r="F183" i="2"/>
  <c r="F184" i="2" s="1"/>
  <c r="F188" i="2" s="1"/>
  <c r="E182" i="2"/>
  <c r="E181" i="2"/>
  <c r="E178" i="2"/>
  <c r="E177" i="2"/>
  <c r="E174" i="2"/>
  <c r="E173" i="2"/>
  <c r="E172" i="2"/>
  <c r="E171" i="2"/>
  <c r="E170" i="2"/>
  <c r="G168" i="2"/>
  <c r="G169" i="2" s="1"/>
  <c r="E167" i="2"/>
  <c r="E166" i="2"/>
  <c r="E165" i="2"/>
  <c r="E164" i="2"/>
  <c r="G162" i="2"/>
  <c r="G163" i="2" s="1"/>
  <c r="E161" i="2"/>
  <c r="E160" i="2"/>
  <c r="E159" i="2"/>
  <c r="E158" i="2"/>
  <c r="E155" i="2"/>
  <c r="E154" i="2"/>
  <c r="G153" i="2"/>
  <c r="E152" i="2"/>
  <c r="E153" i="2" s="1"/>
  <c r="G151" i="2"/>
  <c r="E150" i="2"/>
  <c r="E149" i="2"/>
  <c r="E147" i="2"/>
  <c r="E146" i="2"/>
  <c r="G143" i="2"/>
  <c r="E142" i="2"/>
  <c r="E141" i="2"/>
  <c r="G140" i="2"/>
  <c r="E139" i="2"/>
  <c r="E138" i="2"/>
  <c r="G137" i="2"/>
  <c r="E136" i="2"/>
  <c r="E135" i="2"/>
  <c r="E134" i="2"/>
  <c r="G133" i="2"/>
  <c r="E132" i="2"/>
  <c r="E131" i="2"/>
  <c r="E129" i="2"/>
  <c r="E128" i="2"/>
  <c r="E126" i="2"/>
  <c r="E125" i="2"/>
  <c r="E124" i="2"/>
  <c r="E123" i="2"/>
  <c r="E122" i="2"/>
  <c r="G120" i="2"/>
  <c r="E119" i="2"/>
  <c r="E118" i="2"/>
  <c r="E117" i="2"/>
  <c r="E114" i="2"/>
  <c r="E113" i="2"/>
  <c r="G112" i="2"/>
  <c r="E111" i="2"/>
  <c r="E110" i="2"/>
  <c r="E109" i="2"/>
  <c r="E108" i="2"/>
  <c r="E106" i="2"/>
  <c r="E104" i="2"/>
  <c r="G103" i="2"/>
  <c r="E102" i="2"/>
  <c r="E103" i="2" s="1"/>
  <c r="G101" i="2"/>
  <c r="E100" i="2"/>
  <c r="E101" i="2" s="1"/>
  <c r="G99" i="2"/>
  <c r="E98" i="2"/>
  <c r="E99" i="2" s="1"/>
  <c r="G97" i="2"/>
  <c r="E96" i="2"/>
  <c r="E97" i="2" s="1"/>
  <c r="G95" i="2"/>
  <c r="E94" i="2"/>
  <c r="E93" i="2"/>
  <c r="E92" i="2"/>
  <c r="G21" i="2"/>
  <c r="E19" i="2"/>
  <c r="G18" i="2"/>
  <c r="E17" i="2"/>
  <c r="E16" i="2"/>
  <c r="G15" i="2"/>
  <c r="E14" i="2"/>
  <c r="E13" i="2"/>
  <c r="G12" i="2"/>
  <c r="F12" i="2"/>
  <c r="E11" i="2"/>
  <c r="E12" i="2" s="1"/>
  <c r="G10" i="2"/>
  <c r="F10" i="2"/>
  <c r="E9" i="2"/>
  <c r="E8" i="2"/>
  <c r="G7" i="2"/>
  <c r="F7" i="2"/>
  <c r="E6" i="2"/>
  <c r="E5" i="2"/>
  <c r="E175" i="2" l="1"/>
  <c r="E176" i="2" s="1"/>
  <c r="E116" i="2"/>
  <c r="E107" i="2"/>
  <c r="G157" i="2"/>
  <c r="E156" i="2"/>
  <c r="E148" i="2"/>
  <c r="E130" i="2"/>
  <c r="E183" i="2"/>
  <c r="E184" i="2" s="1"/>
  <c r="E133" i="2"/>
  <c r="E112" i="2"/>
  <c r="E120" i="2"/>
  <c r="E143" i="2"/>
  <c r="E137" i="2"/>
  <c r="E18" i="2"/>
  <c r="E10" i="2"/>
  <c r="E15" i="2"/>
  <c r="E95" i="2"/>
  <c r="E168" i="2"/>
  <c r="E169" i="2" s="1"/>
  <c r="E21" i="2"/>
  <c r="G121" i="2"/>
  <c r="E162" i="2"/>
  <c r="E163" i="2" s="1"/>
  <c r="E7" i="2"/>
  <c r="G22" i="2"/>
  <c r="G188" i="2" s="1"/>
  <c r="E151" i="2"/>
  <c r="G79" i="2"/>
  <c r="E140" i="2"/>
  <c r="E179" i="2"/>
  <c r="E180" i="2" s="1"/>
  <c r="G190" i="2" l="1"/>
  <c r="E157" i="2"/>
  <c r="E121" i="2"/>
  <c r="E79" i="2"/>
  <c r="E22" i="2"/>
  <c r="E188" i="2" l="1"/>
  <c r="E190" i="2" l="1"/>
  <c r="AN118" i="5"/>
  <c r="AN120" i="5" s="1"/>
  <c r="AJ118" i="5" l="1"/>
  <c r="AJ120" i="5" s="1"/>
  <c r="AL118" i="5"/>
  <c r="AL120" i="5" s="1"/>
  <c r="AM118" i="5"/>
  <c r="AM120" i="5" s="1"/>
  <c r="AI118" i="5"/>
  <c r="AI120" i="5" s="1"/>
  <c r="AG118" i="5"/>
  <c r="AG120" i="5" s="1"/>
  <c r="T118" i="5" l="1"/>
  <c r="T120" i="5" s="1"/>
  <c r="R118" i="5"/>
  <c r="R120" i="5" s="1"/>
  <c r="Q118" i="5" l="1"/>
  <c r="Q120" i="5" s="1"/>
  <c r="P118" i="5"/>
  <c r="P120" i="5" s="1"/>
  <c r="O118" i="5"/>
  <c r="O120" i="5" s="1"/>
  <c r="N118" i="5"/>
  <c r="N120" i="5" s="1"/>
  <c r="N118" i="3" l="1"/>
  <c r="N120" i="3" s="1"/>
  <c r="O118" i="3"/>
  <c r="O120" i="3" s="1"/>
  <c r="L118" i="3"/>
  <c r="L120" i="3" s="1"/>
  <c r="M118" i="3"/>
  <c r="M120" i="3" s="1"/>
  <c r="Y118" i="8" l="1"/>
  <c r="Y120" i="8" s="1"/>
  <c r="X118" i="8"/>
  <c r="X120" i="8" s="1"/>
  <c r="W118" i="8"/>
  <c r="W120" i="8" s="1"/>
  <c r="V118" i="8"/>
  <c r="V120" i="8" s="1"/>
  <c r="N118" i="8"/>
  <c r="N120" i="8" s="1"/>
  <c r="O118" i="8"/>
  <c r="O120" i="8" s="1"/>
  <c r="D118" i="8" l="1"/>
  <c r="E118" i="8"/>
  <c r="E120" i="8" l="1"/>
  <c r="D120" i="8"/>
  <c r="AF118" i="3"/>
  <c r="AF120" i="3" s="1"/>
  <c r="AG118" i="3"/>
  <c r="AG120" i="3" s="1"/>
  <c r="AH118" i="3"/>
  <c r="AH120" i="3" s="1"/>
  <c r="AI118" i="3"/>
  <c r="AI120" i="3" s="1"/>
  <c r="J118" i="4" l="1"/>
  <c r="J120" i="4" s="1"/>
  <c r="K118" i="4"/>
  <c r="K120" i="4" s="1"/>
  <c r="H118" i="4" l="1"/>
  <c r="H120" i="4" s="1"/>
  <c r="I118" i="4"/>
  <c r="I120" i="4" s="1"/>
  <c r="AB118" i="3"/>
  <c r="AB120" i="3" s="1"/>
  <c r="AC118" i="3"/>
  <c r="AC120" i="3" s="1"/>
  <c r="J118" i="3"/>
  <c r="J120" i="3" s="1"/>
  <c r="K118" i="3"/>
  <c r="K120" i="3" s="1"/>
  <c r="J118" i="8"/>
  <c r="J120" i="8" s="1"/>
  <c r="K118" i="8"/>
  <c r="K120" i="8" s="1"/>
  <c r="AE118" i="3"/>
  <c r="AE120" i="3" s="1"/>
  <c r="AD118" i="3"/>
  <c r="AD120" i="3" s="1"/>
  <c r="AA118" i="3"/>
  <c r="AA120" i="3" s="1"/>
  <c r="Z118" i="3"/>
  <c r="Z120" i="3" s="1"/>
  <c r="Y118" i="3"/>
  <c r="Y120" i="3" s="1"/>
  <c r="X118" i="3"/>
  <c r="X120" i="3" s="1"/>
  <c r="W118" i="3"/>
  <c r="W120" i="3" s="1"/>
  <c r="V118" i="3"/>
  <c r="V120" i="3" s="1"/>
  <c r="U118" i="3"/>
  <c r="U120" i="3" s="1"/>
  <c r="T118" i="3"/>
  <c r="T120" i="3" s="1"/>
  <c r="S118" i="3"/>
  <c r="S120" i="3" s="1"/>
  <c r="R118" i="3"/>
  <c r="R120" i="3" s="1"/>
  <c r="Q118" i="3"/>
  <c r="Q120" i="3" s="1"/>
  <c r="P118" i="3"/>
  <c r="P120" i="3" s="1"/>
  <c r="I118" i="3"/>
  <c r="I120" i="3" s="1"/>
  <c r="H118" i="3"/>
  <c r="H120" i="3" s="1"/>
  <c r="G118" i="3"/>
  <c r="G120" i="3" s="1"/>
  <c r="F118" i="3"/>
  <c r="F120" i="3" s="1"/>
  <c r="E118" i="3"/>
  <c r="D118" i="3"/>
  <c r="U118" i="8"/>
  <c r="U120" i="8" s="1"/>
  <c r="T118" i="8"/>
  <c r="T120" i="8" s="1"/>
  <c r="S118" i="8"/>
  <c r="S120" i="8" s="1"/>
  <c r="R118" i="8"/>
  <c r="R120" i="8" s="1"/>
  <c r="Q118" i="8"/>
  <c r="Q120" i="8" s="1"/>
  <c r="P118" i="8"/>
  <c r="P120" i="8" s="1"/>
  <c r="M118" i="8"/>
  <c r="M120" i="8" s="1"/>
  <c r="L118" i="8"/>
  <c r="L120" i="8" s="1"/>
  <c r="I118" i="8"/>
  <c r="I120" i="8" s="1"/>
  <c r="H118" i="8"/>
  <c r="H120" i="8" s="1"/>
  <c r="G118" i="8"/>
  <c r="F118" i="8"/>
  <c r="Y118" i="4"/>
  <c r="Y120" i="4" s="1"/>
  <c r="X118" i="4"/>
  <c r="X120" i="4" s="1"/>
  <c r="W118" i="4"/>
  <c r="W120" i="4" s="1"/>
  <c r="V118" i="4"/>
  <c r="V120" i="4" s="1"/>
  <c r="U118" i="4"/>
  <c r="U120" i="4" s="1"/>
  <c r="T118" i="4"/>
  <c r="T120" i="4" s="1"/>
  <c r="S118" i="4"/>
  <c r="S120" i="4" s="1"/>
  <c r="R118" i="4"/>
  <c r="R120" i="4" s="1"/>
  <c r="Q118" i="4"/>
  <c r="Q120" i="4" s="1"/>
  <c r="P118" i="4"/>
  <c r="P120" i="4" s="1"/>
  <c r="O118" i="4"/>
  <c r="O120" i="4" s="1"/>
  <c r="N118" i="4"/>
  <c r="N120" i="4" s="1"/>
  <c r="M118" i="4"/>
  <c r="M120" i="4" s="1"/>
  <c r="L118" i="4"/>
  <c r="L120" i="4" s="1"/>
  <c r="G118" i="4"/>
  <c r="G120" i="4" s="1"/>
  <c r="F118" i="4"/>
  <c r="F120" i="4" s="1"/>
  <c r="E118" i="4"/>
  <c r="D118" i="4"/>
  <c r="D120" i="3" l="1"/>
  <c r="AJ118" i="3"/>
  <c r="E120" i="3"/>
  <c r="AK118" i="3"/>
  <c r="Z118" i="4"/>
  <c r="E120" i="4"/>
  <c r="AA118" i="4"/>
  <c r="F120" i="8"/>
  <c r="Z118" i="8"/>
  <c r="G120" i="8"/>
  <c r="AA118" i="8"/>
  <c r="D120" i="4"/>
  <c r="F118" i="5"/>
  <c r="F120" i="5" s="1"/>
  <c r="G118" i="5"/>
  <c r="G120" i="5" s="1"/>
  <c r="H118" i="5"/>
  <c r="H120" i="5" s="1"/>
  <c r="I118" i="5"/>
  <c r="I120" i="5" s="1"/>
  <c r="J118" i="5"/>
  <c r="J120" i="5" s="1"/>
  <c r="K118" i="5"/>
  <c r="K120" i="5" s="1"/>
  <c r="L118" i="5"/>
  <c r="L120" i="5" s="1"/>
  <c r="M118" i="5"/>
  <c r="M120" i="5" s="1"/>
  <c r="X118" i="5"/>
  <c r="X120" i="5" s="1"/>
  <c r="Y118" i="5"/>
  <c r="Y120" i="5" s="1"/>
  <c r="Z118" i="5"/>
  <c r="Z120" i="5" s="1"/>
  <c r="AA118" i="5"/>
  <c r="AA120" i="5" s="1"/>
  <c r="AB118" i="5"/>
  <c r="AB120" i="5" s="1"/>
  <c r="AC118" i="5"/>
  <c r="AC120" i="5" s="1"/>
  <c r="AD118" i="5"/>
  <c r="AD120" i="5" s="1"/>
  <c r="AE118" i="5"/>
  <c r="AE120" i="5" s="1"/>
  <c r="AF118" i="5"/>
  <c r="AF120" i="5" s="1"/>
  <c r="AO118" i="5"/>
  <c r="AP118" i="5"/>
  <c r="AQ118" i="5"/>
  <c r="AQ120" i="5" s="1"/>
  <c r="AR118" i="5"/>
  <c r="AR120" i="5" s="1"/>
  <c r="E118" i="5"/>
  <c r="E120" i="5" s="1"/>
  <c r="D118" i="5"/>
  <c r="D120" i="5" s="1"/>
  <c r="AP120" i="5" l="1"/>
  <c r="AT118" i="5"/>
  <c r="E195" i="2" s="1"/>
  <c r="AO120" i="5"/>
  <c r="AS118" i="5"/>
  <c r="D195" i="2" s="1"/>
</calcChain>
</file>

<file path=xl/sharedStrings.xml><?xml version="1.0" encoding="utf-8"?>
<sst xmlns="http://schemas.openxmlformats.org/spreadsheetml/2006/main" count="922" uniqueCount="358">
  <si>
    <t>№ п\п</t>
  </si>
  <si>
    <t>ГАУЗ "ООКБ им. В.И. Войнова"</t>
  </si>
  <si>
    <t>ГАУЗ "OOКБ № 2"</t>
  </si>
  <si>
    <t>ГАУЗ "ООБ № 3"</t>
  </si>
  <si>
    <t>ГАУЗ "ОДКБ"</t>
  </si>
  <si>
    <t>ГАУЗ "ОЦМР"</t>
  </si>
  <si>
    <t>ГБУЗ "ООКСПК"</t>
  </si>
  <si>
    <t>ГАУЗ "ООКСП"</t>
  </si>
  <si>
    <t xml:space="preserve">ГАУЗ "ООКОД" </t>
  </si>
  <si>
    <t xml:space="preserve">ГАУЗ "ООД" </t>
  </si>
  <si>
    <t xml:space="preserve">ГАУЗ "ООККВД" </t>
  </si>
  <si>
    <t>ГАУЗ  "ООКИБ"</t>
  </si>
  <si>
    <t>ГБУЗ "ООЦОЗМП"</t>
  </si>
  <si>
    <t>ГБУЗ "ООКПГВВ"</t>
  </si>
  <si>
    <t>ГБУЗ "ООКПБ № 2"</t>
  </si>
  <si>
    <t>ФГБОУ ВО ОрГМУ Минздрава России</t>
  </si>
  <si>
    <t>ГАУЗ "ГКБ № 1" г.Оренбурга</t>
  </si>
  <si>
    <t>ГАУЗ "ООКЦХТ"</t>
  </si>
  <si>
    <t>ГАУЗ "ГКБ им. Н.И. Пирогова" г.Оренбурга</t>
  </si>
  <si>
    <t>ГАУЗ "ДГКБ" г. Оренбурга</t>
  </si>
  <si>
    <t>ГАУЗ "ОКПЦ"</t>
  </si>
  <si>
    <t>ГБУЗ "ООКССМП"</t>
  </si>
  <si>
    <t>ГАУЗ "ГБ" г. Орска</t>
  </si>
  <si>
    <t>ГАУЗ "ОМПЦ"</t>
  </si>
  <si>
    <t>ГАУЗ  "ДГБ" г. Орска</t>
  </si>
  <si>
    <t>ГАУЗ "СП" г. Орска</t>
  </si>
  <si>
    <t>ГАУЗ "БСМП" г. Новотроицка</t>
  </si>
  <si>
    <t>ГАУЗ "ДГБ" г. Новотроицка</t>
  </si>
  <si>
    <t>ГАУЗ "СП" г. Новотроицка</t>
  </si>
  <si>
    <t>ГБУЗ "ГБ" г. Медногорска</t>
  </si>
  <si>
    <t>ГАУЗ "ББСМП им. академика Н.А. Семашко"</t>
  </si>
  <si>
    <t>ГБУЗ "ГБ" г.Бугуруслана</t>
  </si>
  <si>
    <t>ГАУЗ "СП" г.Бугуруслана</t>
  </si>
  <si>
    <t>ГБУЗ "Абдулинская МБ"</t>
  </si>
  <si>
    <t>ГБУЗ "Александровская РБ"</t>
  </si>
  <si>
    <t>ГБУЗ "Асекеевская РБ"</t>
  </si>
  <si>
    <t>ГБУЗ "Беляевская РБ"</t>
  </si>
  <si>
    <t>ГБУЗ "Восточная территориальная МБ"</t>
  </si>
  <si>
    <t>ГБУЗ "ГБ" г. Гая</t>
  </si>
  <si>
    <t>ГБУЗ "Грачевская РБ"</t>
  </si>
  <si>
    <t>ГБУЗ "Илекская РБ"</t>
  </si>
  <si>
    <t>ГАУЗ "Ириклинская РБ"</t>
  </si>
  <si>
    <t>ГБУЗ "ГБ" г. Кувандыка</t>
  </si>
  <si>
    <t>ГБУЗ "Курманаевская РБ"</t>
  </si>
  <si>
    <t>ГБУЗ "Новосергиевская РБ"</t>
  </si>
  <si>
    <t>ГАУЗ "Октябрьская РБ"</t>
  </si>
  <si>
    <t>ГАУЗ "Оренбургская РБ"</t>
  </si>
  <si>
    <t>ГБУЗ "Первомайская РБ"</t>
  </si>
  <si>
    <t>ГБУЗ "Переволоцкая РБ"</t>
  </si>
  <si>
    <t>ГБУЗ "Сакмарская РБ"</t>
  </si>
  <si>
    <t>ГБУЗ "Саракташская РБ"</t>
  </si>
  <si>
    <t>ГБУЗ "Северная РБ"</t>
  </si>
  <si>
    <t>ГАУЗ "Соль-Илецкая МБ"</t>
  </si>
  <si>
    <t>ГБУЗ "Сорочинская МБ"</t>
  </si>
  <si>
    <t>ГБУЗ "Ташлинская РБ"</t>
  </si>
  <si>
    <t>ГБУЗ "Тоцкая РБ"</t>
  </si>
  <si>
    <t>ГБУЗ "Тюльганская РБ"</t>
  </si>
  <si>
    <t>ГБУЗ "Шарлыкская РБ"</t>
  </si>
  <si>
    <t xml:space="preserve">ЧУЗ "КБ "РЖД-Медицина" г. Оренбург" </t>
  </si>
  <si>
    <t>ФГБУ "426 ВГ" Минобороны России</t>
  </si>
  <si>
    <t xml:space="preserve">ФКУЗ МСЧ-56 ФСИН России </t>
  </si>
  <si>
    <t>ФКУЗ "МСЧ МВД России по Оренбургской области"</t>
  </si>
  <si>
    <t>АО "Санаторий "Строитель"</t>
  </si>
  <si>
    <t>АО "Санаторий "Дубовая роща"</t>
  </si>
  <si>
    <t>АО "Санаторий - профилакторий "Солнечный"</t>
  </si>
  <si>
    <t>ООО "Санаторий "Южный Урал"</t>
  </si>
  <si>
    <t>ООО "Медикал сервис компани Восток"</t>
  </si>
  <si>
    <t>ООО "Б.Браун Авитум Руссланд Клиникс"</t>
  </si>
  <si>
    <t>ООО "МедИнвестКор"</t>
  </si>
  <si>
    <t>ООО "КАМАЮН"</t>
  </si>
  <si>
    <t>ООО "РадаДент плюс"</t>
  </si>
  <si>
    <t xml:space="preserve">ООО "Кристалл - Дент" </t>
  </si>
  <si>
    <t>ООО Стоматологическая клиника "Улыбка"</t>
  </si>
  <si>
    <t>ООО "Мисс Дента"</t>
  </si>
  <si>
    <t>ООО "МИЛАВИТА"</t>
  </si>
  <si>
    <t>ООО "СтомКит"</t>
  </si>
  <si>
    <t>ООО "Денталика"</t>
  </si>
  <si>
    <t>ООО "Диа-Дента"</t>
  </si>
  <si>
    <t>ООО "Елена"</t>
  </si>
  <si>
    <t>ООО "Евро-Дент"</t>
  </si>
  <si>
    <t>ООО "Мила Дента"</t>
  </si>
  <si>
    <t>ООО "Новодент"</t>
  </si>
  <si>
    <t>ООО "ДЕНТА - ЛЮКС"</t>
  </si>
  <si>
    <t>АНО МЦ "Белая роза"</t>
  </si>
  <si>
    <t>ООО "СОВРЕМЕННАЯ МРТ-ТОМОГРАФИЯ"</t>
  </si>
  <si>
    <t>ООО "СОВРЕМЕННАЯ МРТ-ДИАГНОСТИКА"</t>
  </si>
  <si>
    <t>ООО "КДЦ"</t>
  </si>
  <si>
    <t>ООО "МедиСтом"</t>
  </si>
  <si>
    <t>ООО "Стома+"</t>
  </si>
  <si>
    <t>ООО МЦКТ "Нью Лайф"</t>
  </si>
  <si>
    <t>ООО "КЛАССИКА"</t>
  </si>
  <si>
    <t>ООО "Медгард-Оренбург"</t>
  </si>
  <si>
    <t>ООО "Ситилаб"</t>
  </si>
  <si>
    <t>ООО "Клиника Парацельс"</t>
  </si>
  <si>
    <t>ООО "М-ЛАЙН"</t>
  </si>
  <si>
    <t>ООО "ЛДЦ МИБС"</t>
  </si>
  <si>
    <t>ООО "МИБС-Оренбург"</t>
  </si>
  <si>
    <t>ООО "Клиника промышленной медицины"</t>
  </si>
  <si>
    <t>ООО "ДЕНТ-АРТ"</t>
  </si>
  <si>
    <t>ООО "Медстар"</t>
  </si>
  <si>
    <t>ООО "НПФ "ХЕЛИКС"</t>
  </si>
  <si>
    <t xml:space="preserve">ООО "Поликлиника "Полимедика Оренбург" </t>
  </si>
  <si>
    <t>ООО "ИНВИТРО-Самара"</t>
  </si>
  <si>
    <t>ООО "МК Томография"</t>
  </si>
  <si>
    <t>ООО "МаксиМед-Гранд"</t>
  </si>
  <si>
    <t xml:space="preserve">ООО "МРТ-Диагностика" </t>
  </si>
  <si>
    <t>ООО "МЕДЭКСПЕРТ"</t>
  </si>
  <si>
    <t>ООО "КДЦ Оренбург"</t>
  </si>
  <si>
    <t>ООО "ВитаЛаб"</t>
  </si>
  <si>
    <t>ООО "Поликлиники Оренбуржья"</t>
  </si>
  <si>
    <t>ООО "КДЧ"</t>
  </si>
  <si>
    <t>ООО "М-ЛАЙН МЕДИЦИНА"</t>
  </si>
  <si>
    <t>ООО "Эвоген"</t>
  </si>
  <si>
    <t>ООО "Э-Строй"</t>
  </si>
  <si>
    <t>Название раздела ОПМП</t>
  </si>
  <si>
    <t>Расшифровка</t>
  </si>
  <si>
    <t>АПП ЗПТ</t>
  </si>
  <si>
    <t>Заместительная почечная терапия в амбулаторных условиях (коды услуг: A18.05.002, A18.05.002.002, A18.05.002.001, A18.05.011, А18.30.001,А18.30.001.002, А18.30.001.003)</t>
  </si>
  <si>
    <t>АПП МЕР</t>
  </si>
  <si>
    <t>АПП обращения</t>
  </si>
  <si>
    <t>АПП подуш ГИН</t>
  </si>
  <si>
    <t>Амбулаторная помощь по акушерско-гинекологическому профилю, оказываемая в рамках подушевого механизма финансирования</t>
  </si>
  <si>
    <t>АПП подуш СТОМ</t>
  </si>
  <si>
    <t>Амбулаторная помощь по стоматологическому профилю, оказываемая в рамках подушевого механизма финансирования</t>
  </si>
  <si>
    <t>АПП подуш ТЕР</t>
  </si>
  <si>
    <t>Амбулаторная помощь, оказываемая в рамках подушевого механизма финансирования, за исключением акушерско-гинекологического и стоматологического профилей</t>
  </si>
  <si>
    <t>АПП посещения</t>
  </si>
  <si>
    <t>СМП конс.; эвак.</t>
  </si>
  <si>
    <t>Скорая специализированная медицинская помощь, включая эвакуацию, оказываемая отделениями экстренной консультативной помощи.</t>
  </si>
  <si>
    <t>СМП Подушевая</t>
  </si>
  <si>
    <t>Скорая специализированная медицинская помощь (в рамках подушевого механизма финансирования)</t>
  </si>
  <si>
    <t>ФАП</t>
  </si>
  <si>
    <t>Фельдшерско-акушерские пункты по нормативу, утвержденному Тарифным соглашением</t>
  </si>
  <si>
    <t>АПП ЦЗ</t>
  </si>
  <si>
    <t>ДИСП. УГЛУБ</t>
  </si>
  <si>
    <t>ДИСП. ВРВ</t>
  </si>
  <si>
    <t>АПП ДН ОНК</t>
  </si>
  <si>
    <t>АПП ДН СД</t>
  </si>
  <si>
    <t>АПП ДН БСК</t>
  </si>
  <si>
    <t>АПП ДН прочее</t>
  </si>
  <si>
    <t>ДИ гист</t>
  </si>
  <si>
    <t>ДИ КТ</t>
  </si>
  <si>
    <t>Компьютерная томография (метод оплаты "AA")</t>
  </si>
  <si>
    <t>ДИ МГИ</t>
  </si>
  <si>
    <t>Молекулярно-генетические исследования с целью выявления онкологических заболеваний и подбора таргетной терапии (метод оплаты "AE")</t>
  </si>
  <si>
    <t>ДИ МРТ</t>
  </si>
  <si>
    <t>Магнитно-резонансная томография (метод оплаты "AB")</t>
  </si>
  <si>
    <t>ДИ ОНК</t>
  </si>
  <si>
    <t>Дополнительные исследования, проводимые в целях диагностики ЗНО, выведенные из подушевого норматива (метод оплаты "AZ")</t>
  </si>
  <si>
    <t>ДИ ОФЭКТ\КТ</t>
  </si>
  <si>
    <t>ДИ УЗИ ССС</t>
  </si>
  <si>
    <t>Ультразвуковое исследование сердечно-сосудистой системы(метод оплаты "AC")</t>
  </si>
  <si>
    <t>ДИ ЭНД</t>
  </si>
  <si>
    <t>Эндоскопические диагностические исследования (метод оплаты "AD")</t>
  </si>
  <si>
    <t>ДС</t>
  </si>
  <si>
    <t>Дневной стационар, кроме случаев, включенных в другие разделы ОПМП в дневном стационаре</t>
  </si>
  <si>
    <t>ДС ЗПТ</t>
  </si>
  <si>
    <t>Заместительная почечная терапия в условиях дневного стационара (КСГ ds18.002.001- ds18.002.005 и коды услуг: А18.05.002, А18.05.002.002, А18.05.002.001, А18.05.011)</t>
  </si>
  <si>
    <t>ДС МЕР дети</t>
  </si>
  <si>
    <t>Медицинская реабилитация детей в условиях дневного стационара (коды КСГ:  ds37.001 - ds37.016)</t>
  </si>
  <si>
    <t>ДС МЕР кардио</t>
  </si>
  <si>
    <t>Медицинская кардиореабилитация взрослых пациентов в условиях дневного стационара (коды КСГ:ds37.005, ds37.006)</t>
  </si>
  <si>
    <t>ДС МЕР ОДА</t>
  </si>
  <si>
    <r>
      <t>Медицинская реабилитация взрослых пациентов с заболеваниями ОДА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и периферической нервной системы </t>
    </r>
    <r>
      <rPr>
        <sz val="10"/>
        <color indexed="8"/>
        <rFont val="Times New Roman"/>
        <family val="1"/>
        <charset val="204"/>
      </rPr>
      <t>в условиях ДС (коды КСГ: ds37.003, ds37.004)</t>
    </r>
  </si>
  <si>
    <t>ДС МЕР прочее</t>
  </si>
  <si>
    <t>Медицинская реабилитация взрослых пациентов с другими соматическими заболеваниями в условиях ДС (коды КСГ: ds37.007, ds37.008, ds37.013, ds37.014, ds37.015, ds37.016)</t>
  </si>
  <si>
    <t>ДС МЕР ЦНС</t>
  </si>
  <si>
    <r>
      <t xml:space="preserve">Медицинская реабилитация взрослых пациентов с заболеваниями ЦНС в условиях ДС (коды КСГ: </t>
    </r>
    <r>
      <rPr>
        <sz val="10"/>
        <color indexed="8"/>
        <rFont val="Times New Roman"/>
        <family val="1"/>
        <charset val="204"/>
      </rPr>
      <t>ds37.001.001-ds37.001.002, ds37.002.001-ds37.002.002)</t>
    </r>
  </si>
  <si>
    <t>ДС ОНК</t>
  </si>
  <si>
    <t>Случаи специфического лечения при МКБ C00 - C97, D00 - D09, D45 - D47. Госпитализации на койки по профилям "онкология" или "гематология":
- в диагностических целях с постановкой или подтверждением диагноза злокачественного новообразования;
- без специального противоопухолевого лечения;
- для лечения лучевых повреждений</t>
  </si>
  <si>
    <t>ДС офт</t>
  </si>
  <si>
    <t>Операции на органе зрения (факоэмульсификация с имплантацией ИОЛ) и интравитреальное введение лекарственных препаратов  в условиях дневного стационара(коды КСГ: ds21.007, ds21.008)</t>
  </si>
  <si>
    <t>ДС ЭКО</t>
  </si>
  <si>
    <t>ДС ХВГС</t>
  </si>
  <si>
    <t>КС</t>
  </si>
  <si>
    <r>
      <t>Круглосуточный стационар</t>
    </r>
    <r>
      <rPr>
        <sz val="10"/>
        <color indexed="8"/>
        <rFont val="Times New Roman"/>
        <family val="1"/>
        <charset val="204"/>
      </rPr>
      <t xml:space="preserve"> (в т.ч. роды(коды КСГ st02.003 и  st02.004)), к</t>
    </r>
    <r>
      <rPr>
        <sz val="10"/>
        <color indexed="8"/>
        <rFont val="Times New Roman"/>
        <family val="1"/>
        <charset val="204"/>
      </rPr>
      <t>роме случаев, включенных в другие разделы ОПМП в круглосуточном стационаре</t>
    </r>
  </si>
  <si>
    <t>КС офт</t>
  </si>
  <si>
    <t>Операции на органе зрения (факоэмульсификация с имплантацией ИОЛ) и интравитреальное введение лекарственных препаратов  в условиях круглосуточного стационара (коды КСГ: st21.009, st21.010)</t>
  </si>
  <si>
    <t>КС ЭП ТС</t>
  </si>
  <si>
    <t>Эндопротезирование тазобедренных суставов в условиях круглосуточного стационара (код КСГ: st29.008, МКБ: М16)</t>
  </si>
  <si>
    <t>КС БСК КА</t>
  </si>
  <si>
    <t>КС БСК БА</t>
  </si>
  <si>
    <t>Оперативные вмешательства на брахиоцефальных артериях в условиях круглосуточного стационара (стентирование / эндартерэктомия) (Коды КСГ: (st25.010( медицинские услуги А16.12.008.004 "Эндартерэктомия из наружной сонной артерии", А16.12.008.009 "Эндартерэктомия с пластикой магистральных сосудов", А16.12.028.007 "Стентирование брахиоцефальных артерий"), st25.011(медицинские услуги А16.12.008 "Эндартерэктомия", А16.12.008.001 "Эндартерэктомия каротидная", А16.12.008.002 "Эндартерэктомия каротидная с пластикой", А16.23.034.012(Локальный эндоваскулярный трансартериальный тромболизис)).</t>
  </si>
  <si>
    <t>КС МЕР дети</t>
  </si>
  <si>
    <t>КС МЕР кардио</t>
  </si>
  <si>
    <t>Медицинская кардиореабилитация взрослых пациентов в условиях круглосуточного стационара (коды КСГ:st37.008 - st37.010)</t>
  </si>
  <si>
    <t>КС МЕР ОДА 1</t>
  </si>
  <si>
    <t>КС МЕР ОДА 2</t>
  </si>
  <si>
    <t>Медицинская реабилитация взрослых пациентов, перенесших травму  опорно-двигательной системы и с заболеваниями перифирической нервной системы (коды КСГ: st37.005- st37.007, st37.025, st37.026, не содержащие услугу B05.050.005).</t>
  </si>
  <si>
    <t>КС МЕР ПМЭС</t>
  </si>
  <si>
    <t>Медицинская реабилитация по поводу постмастэктомического синдрома в онкологии(st37.020)</t>
  </si>
  <si>
    <t>КС МЕР прочее</t>
  </si>
  <si>
    <r>
      <t>Медицинская реабилитация взрослых пациентов с другими соматическими заболеваниями</t>
    </r>
    <r>
      <rPr>
        <sz val="10"/>
        <color indexed="49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(соматика, онкология, ковид) в условиях КС (коды КСГ: st37.011 - st37.013, st37.021 - st37.023)</t>
    </r>
  </si>
  <si>
    <t>КС МЕР ЦНС 1</t>
  </si>
  <si>
    <t>КС МЕР ЦНС 2</t>
  </si>
  <si>
    <t>КС ОНК</t>
  </si>
  <si>
    <t>Виды и способы оплаты объемов предоставления медицинской помощи на 2026г.</t>
  </si>
  <si>
    <t>МОЕР</t>
  </si>
  <si>
    <t>МО</t>
  </si>
  <si>
    <t>АПП Посещения</t>
  </si>
  <si>
    <t xml:space="preserve">АПП ЦЗ </t>
  </si>
  <si>
    <t xml:space="preserve">ДИСП. углуб. </t>
  </si>
  <si>
    <t xml:space="preserve">ДИСП. ВРВ </t>
  </si>
  <si>
    <t>сумма</t>
  </si>
  <si>
    <t>зс</t>
  </si>
  <si>
    <t>Сумма</t>
  </si>
  <si>
    <t>ЗС</t>
  </si>
  <si>
    <t>человек</t>
  </si>
  <si>
    <t>комплекс. посещение</t>
  </si>
  <si>
    <t>посещения</t>
  </si>
  <si>
    <t>обращения</t>
  </si>
  <si>
    <t>Объемы первичной медико-санитарной помощи, оказываемой в амбулаторных условиях (за исключением объемов помощи, финансируемой по подушевому принципу) и скорой медицинской помощи в рамках программы обязательного медицинского страхования на 2026год</t>
  </si>
  <si>
    <t>МТР</t>
  </si>
  <si>
    <t>ИТОГО</t>
  </si>
  <si>
    <t>АПП ШЗ</t>
  </si>
  <si>
    <t>ДИ гист.</t>
  </si>
  <si>
    <t>кол-во исследований</t>
  </si>
  <si>
    <t xml:space="preserve">ДС </t>
  </si>
  <si>
    <t xml:space="preserve">ДС ЭКО </t>
  </si>
  <si>
    <t xml:space="preserve">ДС ОНК </t>
  </si>
  <si>
    <t xml:space="preserve">ДС ЗПТ </t>
  </si>
  <si>
    <t xml:space="preserve">ДС ХВГС </t>
  </si>
  <si>
    <t>услуги</t>
  </si>
  <si>
    <t xml:space="preserve">КС </t>
  </si>
  <si>
    <t>КС ЭПТС</t>
  </si>
  <si>
    <t>КС ТЭ</t>
  </si>
  <si>
    <t>Объемы амбулаторных диагностических исследований, объемы которых выведены из подушевого норматива финансирования амбулаторной помощи  в рамках программы ОМС, на 2026 год</t>
  </si>
  <si>
    <t>Объемы первичной медико-санитарной медицинской помощи и специализированной медицинской помощи, оказываемой в условиях дневного стационара в рамках программы обязательного медицинского страхования на 2026 год</t>
  </si>
  <si>
    <t>Объемы специализированной (за исключением высокотехнологичной) медицинской помощи, оказываемой в условиях круглосуточного стационара в рамках программы обязательного медицинского страхования, на 2026 год</t>
  </si>
  <si>
    <t>ДИ Пэт-КТ</t>
  </si>
  <si>
    <t>ДИ пренатальное тестирование</t>
  </si>
  <si>
    <t>ДИ гепатит</t>
  </si>
  <si>
    <t>КС БСК ЧАК</t>
  </si>
  <si>
    <t>АПП ДДН АГ</t>
  </si>
  <si>
    <t xml:space="preserve">ДИСП. взр. </t>
  </si>
  <si>
    <t xml:space="preserve"> ПМО взр.</t>
  </si>
  <si>
    <t xml:space="preserve"> ПМО и ДИСП. Дети</t>
  </si>
  <si>
    <t>Наименование профиля высокотехнологичной медицинской помощи*</t>
  </si>
  <si>
    <t>№ группы ВМП</t>
  </si>
  <si>
    <t>тариф по ПГГ с учетом коэфф. 1,105</t>
  </si>
  <si>
    <t>ГАУЗ «OOКБ № 2»</t>
  </si>
  <si>
    <t>"Неонатология"</t>
  </si>
  <si>
    <t>Итого по профилю "Неонатология"</t>
  </si>
  <si>
    <t>"Урология"</t>
  </si>
  <si>
    <t>Итого по профилю "Урология"</t>
  </si>
  <si>
    <t>"Эндокринология"</t>
  </si>
  <si>
    <t>Итого по профилю "Эндокринология"</t>
  </si>
  <si>
    <t>"Акушерство и гинекология"</t>
  </si>
  <si>
    <t>Итого по профилю "Акушерство и гинекология"</t>
  </si>
  <si>
    <t>"Хирургия"</t>
  </si>
  <si>
    <t>Итого по профилю "Хирургия"</t>
  </si>
  <si>
    <t xml:space="preserve">"Торакальная хирургия" </t>
  </si>
  <si>
    <t xml:space="preserve">Итого по профилю "Торакальная хирургия" </t>
  </si>
  <si>
    <t>Итого по медицинской организации ГАУЗ "ООКБ № 2"</t>
  </si>
  <si>
    <t>ГАУЗ «ББСМП им. академика Н.А. Семашко»</t>
  </si>
  <si>
    <t>"Травматология и ортопедия"</t>
  </si>
  <si>
    <t>Итого по профилю "Травматология и ортопедия"</t>
  </si>
  <si>
    <t>"Онкология"</t>
  </si>
  <si>
    <t>Итого по профилю "Онкология"</t>
  </si>
  <si>
    <t>"Сердечно-сосудистая хирургия"</t>
  </si>
  <si>
    <t>Итого по профилю "Сердечно-сосудистая хирургия"</t>
  </si>
  <si>
    <t>Итого по медицинской организации ГАУЗ " ББСМП им.академика Н.А. Семашко"</t>
  </si>
  <si>
    <t>"Оториноларингология"</t>
  </si>
  <si>
    <t>Итого по профилю "Оториноларингология"</t>
  </si>
  <si>
    <t>"Офтальмология"</t>
  </si>
  <si>
    <t>Итого по профилю "Офтальмология"</t>
  </si>
  <si>
    <t xml:space="preserve"> "Нейрохирургия"</t>
  </si>
  <si>
    <t>Итого по профилю "Нейрохирургия"</t>
  </si>
  <si>
    <t>"Гастроэнтерология"</t>
  </si>
  <si>
    <t>Итого по профилю "Гастроэнтерология"</t>
  </si>
  <si>
    <t>"Гематология"</t>
  </si>
  <si>
    <t>Итого по профилю "Гематология"</t>
  </si>
  <si>
    <t>"Ревматолоия"</t>
  </si>
  <si>
    <t>Итого по профилю "Ревматолоия"</t>
  </si>
  <si>
    <t>Итого по медицинской организации ГАУЗ "ООКБ им. В.И.Войнова"</t>
  </si>
  <si>
    <t>Итого по медицинской организации ГАУЗ "ГКБ им. Н.И. Пирогова"</t>
  </si>
  <si>
    <t>ГАУЗ «ОДКБ»</t>
  </si>
  <si>
    <t>"Педиатрия"</t>
  </si>
  <si>
    <t>Итого по профилю "Педиатрия"</t>
  </si>
  <si>
    <t>"Челюстно-лицевая хирургия"</t>
  </si>
  <si>
    <t>Итого по профилю "Челюстно-лицевая хирургия"</t>
  </si>
  <si>
    <t>"Детская хирургия в период новорожденности"</t>
  </si>
  <si>
    <t>Итого по профилю "Детская хирургия в период новорожденности"</t>
  </si>
  <si>
    <t>"Травматология-ортопедия"</t>
  </si>
  <si>
    <t>"Нейрохирургия"</t>
  </si>
  <si>
    <t>Итого по профилю "нейрохирургия"</t>
  </si>
  <si>
    <t>Итого по медицинской организации ГАУЗ "ОДКБ"</t>
  </si>
  <si>
    <t>ГАУЗ «ООКЦХТ»</t>
  </si>
  <si>
    <t xml:space="preserve">Итого по профилю "Травматология и ортопедия"                    </t>
  </si>
  <si>
    <t>"Комбустиология"</t>
  </si>
  <si>
    <t xml:space="preserve">Итого по профилю "Комбустиология"                     </t>
  </si>
  <si>
    <t xml:space="preserve">Итого по профилю "Оториноларингология"   </t>
  </si>
  <si>
    <t>Итого по профилю "Торакальная хирургия"</t>
  </si>
  <si>
    <r>
      <rPr>
        <sz val="12"/>
        <color indexed="8"/>
        <rFont val="Times New Roman"/>
        <family val="1"/>
        <charset val="204"/>
      </rPr>
      <t>"</t>
    </r>
    <r>
      <rPr>
        <b/>
        <sz val="12"/>
        <color indexed="8"/>
        <rFont val="Times New Roman"/>
        <family val="1"/>
        <charset val="204"/>
      </rPr>
      <t>Хирургия"</t>
    </r>
  </si>
  <si>
    <t>Итого по медицинской организации ГАУЗ "ООКЦХТ"</t>
  </si>
  <si>
    <t xml:space="preserve">ГАУЗ «ООКОД» </t>
  </si>
  <si>
    <t>Итого по медицинской организации ГАУЗ "ООКОД"</t>
  </si>
  <si>
    <t>ГАУЗ «ООД»</t>
  </si>
  <si>
    <t>Итого по медицинской организации ГАУЗ "Орский онкологический диспансер"</t>
  </si>
  <si>
    <t>ГАУЗ «ГБ» г. Орска</t>
  </si>
  <si>
    <t>Итого по медицинской организации ГАУЗ "ГБ" г. Орска</t>
  </si>
  <si>
    <t>ГАУЗ «ОМПЦ»</t>
  </si>
  <si>
    <t>Итого по медицинской организации ГАУЗ "ОМПЦ"</t>
  </si>
  <si>
    <t xml:space="preserve">ГАУЗ «ОКПЦ» </t>
  </si>
  <si>
    <t>Итого по медицинской организации ГАУЗ "ОКПЦ"</t>
  </si>
  <si>
    <t>ГАУЗ «ООККВД»</t>
  </si>
  <si>
    <t>"Дерматовенерология"</t>
  </si>
  <si>
    <t>Итого по профилю "Дерматовенерологияя"</t>
  </si>
  <si>
    <t>Итого по медицинской организации ГАУЗ "ООККВД"</t>
  </si>
  <si>
    <t>ВСЕГО</t>
  </si>
  <si>
    <t>Итого по МО</t>
  </si>
  <si>
    <t xml:space="preserve">Объемы предоставления высокотехнологичной медицинской помощи, оказываемой в рамках программы ОМС на 2026год
</t>
  </si>
  <si>
    <t>"Трансплантация"</t>
  </si>
  <si>
    <t>Итого по профилю "Трансплантация"</t>
  </si>
  <si>
    <t>ГАУЗ "ГКБ им. Н.Н.Пирогова"</t>
  </si>
  <si>
    <t>ГАУЗ "ООКБ им. В.И.Войнова"</t>
  </si>
  <si>
    <t>АПП ДДН СД</t>
  </si>
  <si>
    <t>План на 2026 г.</t>
  </si>
  <si>
    <t>АПП ТМК</t>
  </si>
  <si>
    <t>ДИСП. ВЗР.</t>
  </si>
  <si>
    <t>ПМО ВЗР.</t>
  </si>
  <si>
    <t>ПМО и ДИСП. ДЕТИ</t>
  </si>
  <si>
    <t>Дистанционное динамическое наблюдение за состоянием здоровья пациентов с артериальной гипертензией (метод оплаты "AH")</t>
  </si>
  <si>
    <t>Дистанционное динамическое наблюдение за состоянием здоровья пациентов с сахарным диабетом (метод оплаты "AJ")</t>
  </si>
  <si>
    <t>Диспансеризация в соответствии с приказом МЗ РФ от 27.04.2021 г. № 404н (в части I эт) (метод оплаты 6.2)</t>
  </si>
  <si>
    <t>Комплексное посещение школы здоровья  (методы оплаты 3.2.1-3.2.3, 3.2.4.1, 3.2.5.1, 3.2.5.2, 3.2.6.1, 3.2.6.2, 3.2.7.1, 3.2.7.2, 3.2.8.2, 3.2.9.1, 3.2.9.2, 3.2.10.1, 3.2.10.2, 3.2.11.1, 3.2.11.2, 3.2.12, 3.2.13, 3.2.14.1, 3.2.14.2, 3.2.15 )</t>
  </si>
  <si>
    <t>Диагностика хронического вирусного гепатита С (метод оплаты "AG")</t>
  </si>
  <si>
    <t>Имплантация частотно-адаптированного однокамерного кардиостимулятора КСГ st25.022.</t>
  </si>
  <si>
    <t>Эндоваскулярная тромбэкстракция и стентирование брахиоцефальных артерий при остром ишемическом инсульте КСГ st25.023.</t>
  </si>
  <si>
    <t>СМП подуш. и СМП конс.;эвак</t>
  </si>
  <si>
    <t>Медицинская реабилитация в амбулаторных условиях в соответствии с Распоряжениями министерства здравоохранения Оренбургской области от от 31.01.2025 № 167 и от 18.12.2025 № 2615. Методы оплаты: 7.2.2 - 7.16.2</t>
  </si>
  <si>
    <t>Амбулаторная помощь при заболеваниях, объемы которой выведены из подушевого механизма оплаты (методы оплаты: 1, 1.3, 1.3.1, 3.3.1, 3.3.2, 4.1.1, 4.1.2, 4.7)</t>
  </si>
  <si>
    <t>АПП при заболеваниях и с профилактической целью, объемы которой выведены из подушевого механизма, с кратностью посещений 1 (методы оплаты: 0, 1.1, 1.2.4, 3, 4.2, 4.3.1, 4.3.2, 4.4,4.5.1, 4.5.2, 4.6)</t>
  </si>
  <si>
    <r>
      <t xml:space="preserve">Амбулаторная помощь </t>
    </r>
    <r>
      <rPr>
        <sz val="11"/>
        <rFont val="Times New Roman"/>
        <family val="1"/>
        <charset val="204"/>
      </rPr>
      <t>взрослому населению</t>
    </r>
    <r>
      <rPr>
        <sz val="10"/>
        <color indexed="8"/>
        <rFont val="Times New Roman"/>
        <family val="1"/>
        <charset val="204"/>
      </rPr>
      <t xml:space="preserve"> в центрах здоровья (методы оплаты: 9.1.1-9.1.3, 9.2, 9.3.1, 9.3.2) </t>
    </r>
  </si>
  <si>
    <t>Углубленная диспансеризация в соответствии с приказом МЗ РФ от 01.07.2021 г. № 698н и приложением № 5 к постановлению Правительства РФ от 29 декабря 2025 г. № 2188 (методы оплаты: 6.3, 6.4)</t>
  </si>
  <si>
    <t>Диспансеризация взрослого населения для оценки репродуктивного здоровья в соответствии с приложением № 6 к постановлению Правительства РФ от 29 декабря 2025 г. № 2188 (методы оплаты: 6.5.1, 6.5.2.1, 6.5.2.2, 6.6.1, 6.6.2.1, 6.6.2.2)</t>
  </si>
  <si>
    <t>Профилактические медицинские осмотры в соответствии с приказом МЗ РФ от 27.04.2021 г. № 404н (метод оплаты 6.1)</t>
  </si>
  <si>
    <t>Профилактические осмотры и диспансеризация в соответствии с приказами МЗ РФ от 14.04.2025 г. № 211н, от 14.04.2025 г. № 212н, от 21.04.2022 г. № 275н (методы оплаты 5.1, 5.2.1, 5.2.2)</t>
  </si>
  <si>
    <t>Медицинская помощь с применением телемедицинских технологий при дистанционном взаимодействии медицинских работников между собой, а также медицинских работников с пациентами или их законными представителями. Методы оплаты: 1.2.5-1.2.6</t>
  </si>
  <si>
    <r>
      <t>Диспансерное наблюдение пациентов с онкологическими заболеваниями в соответствии со стандартами оказания медицинской помощи</t>
    </r>
    <r>
      <rPr>
        <sz val="10"/>
        <color indexed="8"/>
        <rFont val="Times New Roman"/>
        <family val="1"/>
        <charset val="204"/>
      </rPr>
      <t>. Метод оплаты: 8.4</t>
    </r>
  </si>
  <si>
    <t>Диспансерное наблюдение пациентов с диагнозом "сахарный диабет" в соответствии с Приказом МЗ РФ от 15.03.2022г. № 168н "Об утверждении порядка проведения диспансерного наблюдения за взрослыми". Метод оплаты 8.6</t>
  </si>
  <si>
    <t>Диспансерное наблюдение пациентов с болезнями сердца и кровообращения в соответствии с Приказом МЗ РФ от 15.03.2022г. № 168н "Об утверждении порядка проведения диспансерного наблюдения за взрослыми". Метод оплаты 8.2</t>
  </si>
  <si>
    <t>Диспансерное наблюдение пациентов с другими заболеваниями в соответствии с Приказом МЗ РФ от 15.03.2022г. № 168н "Об утверждении порядка проведения диспансерного наблюдения за взрослыми и детей, проживающих в организациях социального обслуживания (детских домах-интернатах), предоставляющих социальные услуги в стационарной форме". Методы оплаты 8.1.7, 8.1.10-8.1.34, 8.3.1-8.3.55, 8.5</t>
  </si>
  <si>
    <t>Патолого-анатомические исследования с целью выявления онкологических заболеваний и подбора таргетной терапии (метод оплаты "AF")</t>
  </si>
  <si>
    <t>Однофотонная эмиссионная компьютерная томография в т.ч. совмещённая с компьютерной томографией, сцинтиграфия (метод оплаты "АК")</t>
  </si>
  <si>
    <t>Экстракорпоральное оплодотворение в условиях дневного стационара (коды КСГ: ds02.008 - ds02.017)</t>
  </si>
  <si>
    <r>
      <t>Лечение хронического вирусного гепатита С ( уровень1-7)</t>
    </r>
    <r>
      <rPr>
        <sz val="10"/>
        <color indexed="8"/>
        <rFont val="Times New Roman"/>
        <family val="1"/>
        <charset val="204"/>
      </rPr>
      <t>(коды КСГ:ds12.22-ds12.028)</t>
    </r>
  </si>
  <si>
    <t>Стентирование коронарных артерий в условиях круглосуточного стационара (коды КСГ: st25.013-st 25.021)</t>
  </si>
  <si>
    <t>Медицинская реабилитация детей в условиях круглосуточного стационара (коды КСГ: st37.001 - st37.026, st37.031 - st37.034)</t>
  </si>
  <si>
    <t>Медицинская реабилитация взрослых пациентов, перенесших операцию на опорно-двигательной системе ((коды КСГ: st37.005- st37.007, st37.019, st37.025, st37.026 с услугой B05.050.005) и st37.032-st37.034) .</t>
  </si>
  <si>
    <t>Высокотехнологичная медицинская помощь в разрезе групп, установленных постановлением Правительства РФ от 29 декабря 2025 г. № 2188</t>
  </si>
  <si>
    <t>Медицинская реабилитация взрослых пациентов с нарушением функции центральной нервной системы (повторная) (коды КСГ: st37.001.001- st37.004, st37.024, st37.026, st37.031 не содержащие услугу B05.023.001(за исключением случаев входящих в блок КС МЕР ЦНС 1)).</t>
  </si>
  <si>
    <t>Медицинская реабилитация взрослых пациентов с нарушением функции центральной нервной системы (первичная) (коды КСГ: st37.001.001- st37.004, st37.024, st37.026 с МКБ  I60 - I64 и услугой B05.023.001.</t>
  </si>
  <si>
    <t>ВМП ДС</t>
  </si>
  <si>
    <t>ВМП КС</t>
  </si>
  <si>
    <t xml:space="preserve"> ВМП КС</t>
  </si>
  <si>
    <t xml:space="preserve"> ВМП ДС</t>
  </si>
  <si>
    <t>Оренбургский государственный университет имени В.А. Бондаренко, ОГУ, (Студенческая поликлиника ОГУ)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</si>
</sst>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4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" fillId="0" borderId="0"/>
  </cellStyleXfs>
  <cellXfs count="280">
    <xf numFmtId="0" fontId="0" fillId="0" borderId="0" xfId="0"/>
    <xf numFmtId="0" fontId="8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left" vertical="top" wrapText="1"/>
    </xf>
    <xf numFmtId="0" fontId="8" fillId="0" borderId="0" xfId="5" applyFont="1"/>
    <xf numFmtId="0" fontId="8" fillId="0" borderId="0" xfId="5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8" fillId="0" borderId="0" xfId="0" applyFont="1" applyFill="1"/>
    <xf numFmtId="0" fontId="14" fillId="0" borderId="0" xfId="0" applyFont="1"/>
    <xf numFmtId="4" fontId="17" fillId="0" borderId="2" xfId="6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6" applyNumberFormat="1" applyFont="1" applyFill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0" fontId="11" fillId="0" borderId="0" xfId="1" applyFont="1" applyFill="1"/>
    <xf numFmtId="0" fontId="5" fillId="2" borderId="2" xfId="0" applyFont="1" applyFill="1" applyBorder="1" applyAlignment="1">
      <alignment horizontal="center"/>
    </xf>
    <xf numFmtId="0" fontId="11" fillId="0" borderId="2" xfId="1" applyFont="1" applyFill="1" applyBorder="1"/>
    <xf numFmtId="0" fontId="11" fillId="0" borderId="2" xfId="5" applyFont="1" applyFill="1" applyBorder="1"/>
    <xf numFmtId="0" fontId="11" fillId="0" borderId="0" xfId="5" applyFont="1" applyFill="1"/>
    <xf numFmtId="0" fontId="20" fillId="0" borderId="2" xfId="3" applyFont="1" applyFill="1" applyBorder="1" applyAlignment="1">
      <alignment horizontal="center" vertical="center" wrapText="1"/>
    </xf>
    <xf numFmtId="0" fontId="14" fillId="0" borderId="2" xfId="1" applyFont="1" applyFill="1" applyBorder="1"/>
    <xf numFmtId="0" fontId="20" fillId="0" borderId="2" xfId="2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20" fillId="0" borderId="2" xfId="4" applyFont="1" applyFill="1" applyBorder="1" applyAlignment="1">
      <alignment horizontal="center" vertical="center"/>
    </xf>
    <xf numFmtId="14" fontId="20" fillId="0" borderId="2" xfId="4" applyNumberFormat="1" applyFont="1" applyFill="1" applyBorder="1" applyAlignment="1">
      <alignment horizontal="center" vertical="center"/>
    </xf>
    <xf numFmtId="0" fontId="14" fillId="0" borderId="2" xfId="5" applyFont="1" applyFill="1" applyBorder="1"/>
    <xf numFmtId="4" fontId="11" fillId="0" borderId="0" xfId="1" applyNumberFormat="1" applyFont="1" applyFill="1"/>
    <xf numFmtId="4" fontId="14" fillId="0" borderId="2" xfId="1" applyNumberFormat="1" applyFont="1" applyFill="1" applyBorder="1"/>
    <xf numFmtId="4" fontId="14" fillId="0" borderId="2" xfId="5" applyNumberFormat="1" applyFont="1" applyFill="1" applyBorder="1"/>
    <xf numFmtId="0" fontId="20" fillId="0" borderId="0" xfId="0" applyFont="1"/>
    <xf numFmtId="0" fontId="20" fillId="0" borderId="0" xfId="0" applyFont="1" applyAlignment="1">
      <alignment wrapText="1"/>
    </xf>
    <xf numFmtId="0" fontId="22" fillId="2" borderId="2" xfId="0" applyNumberFormat="1" applyFont="1" applyFill="1" applyBorder="1" applyAlignment="1">
      <alignment horizontal="center" vertical="top"/>
    </xf>
    <xf numFmtId="0" fontId="22" fillId="2" borderId="3" xfId="0" applyNumberFormat="1" applyFont="1" applyFill="1" applyBorder="1" applyAlignment="1">
      <alignment horizontal="left" vertical="top" wrapText="1"/>
    </xf>
    <xf numFmtId="0" fontId="20" fillId="2" borderId="2" xfId="0" applyNumberFormat="1" applyFont="1" applyFill="1" applyBorder="1" applyAlignment="1">
      <alignment horizontal="center" vertical="top"/>
    </xf>
    <xf numFmtId="0" fontId="21" fillId="2" borderId="3" xfId="0" applyFont="1" applyFill="1" applyBorder="1" applyAlignment="1">
      <alignment horizontal="left" vertical="center" wrapText="1"/>
    </xf>
    <xf numFmtId="0" fontId="21" fillId="2" borderId="2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wrapText="1"/>
    </xf>
    <xf numFmtId="0" fontId="20" fillId="2" borderId="2" xfId="0" applyFont="1" applyFill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/>
    </xf>
    <xf numFmtId="0" fontId="21" fillId="2" borderId="2" xfId="0" applyNumberFormat="1" applyFont="1" applyFill="1" applyBorder="1" applyAlignment="1">
      <alignment horizontal="center" vertical="top"/>
    </xf>
    <xf numFmtId="0" fontId="21" fillId="2" borderId="3" xfId="0" applyNumberFormat="1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wrapText="1"/>
    </xf>
    <xf numFmtId="0" fontId="21" fillId="2" borderId="3" xfId="0" applyFont="1" applyFill="1" applyBorder="1" applyAlignment="1">
      <alignment horizontal="justify" wrapText="1"/>
    </xf>
    <xf numFmtId="0" fontId="23" fillId="2" borderId="3" xfId="0" applyFont="1" applyFill="1" applyBorder="1" applyAlignment="1">
      <alignment wrapText="1"/>
    </xf>
    <xf numFmtId="4" fontId="11" fillId="0" borderId="2" xfId="1" applyNumberFormat="1" applyFont="1" applyFill="1" applyBorder="1"/>
    <xf numFmtId="0" fontId="0" fillId="0" borderId="0" xfId="0"/>
    <xf numFmtId="0" fontId="14" fillId="0" borderId="0" xfId="0" applyFont="1" applyAlignment="1">
      <alignment horizontal="right" vertical="center"/>
    </xf>
    <xf numFmtId="0" fontId="14" fillId="0" borderId="0" xfId="0" applyFont="1"/>
    <xf numFmtId="0" fontId="5" fillId="2" borderId="2" xfId="0" applyFont="1" applyFill="1" applyBorder="1" applyAlignment="1">
      <alignment horizontal="center"/>
    </xf>
    <xf numFmtId="4" fontId="17" fillId="0" borderId="2" xfId="6" applyNumberFormat="1" applyFont="1" applyFill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 wrapText="1"/>
    </xf>
    <xf numFmtId="0" fontId="8" fillId="0" borderId="0" xfId="0" applyFont="1" applyFill="1"/>
    <xf numFmtId="0" fontId="0" fillId="0" borderId="0" xfId="0" applyFill="1"/>
    <xf numFmtId="4" fontId="0" fillId="0" borderId="0" xfId="0" applyNumberFormat="1" applyFill="1"/>
    <xf numFmtId="0" fontId="17" fillId="0" borderId="2" xfId="6" applyFont="1" applyFill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/>
    </xf>
    <xf numFmtId="4" fontId="14" fillId="0" borderId="2" xfId="0" applyNumberFormat="1" applyFont="1" applyFill="1" applyBorder="1"/>
    <xf numFmtId="3" fontId="14" fillId="0" borderId="2" xfId="0" applyNumberFormat="1" applyFont="1" applyFill="1" applyBorder="1"/>
    <xf numFmtId="0" fontId="17" fillId="0" borderId="2" xfId="6" applyFont="1" applyFill="1" applyBorder="1" applyAlignment="1">
      <alignment horizontal="center" vertical="center"/>
    </xf>
    <xf numFmtId="4" fontId="18" fillId="2" borderId="2" xfId="6" applyNumberFormat="1" applyFont="1" applyFill="1" applyBorder="1" applyAlignment="1">
      <alignment horizontal="center" vertical="center" wrapText="1"/>
    </xf>
    <xf numFmtId="4" fontId="20" fillId="0" borderId="2" xfId="3" applyNumberFormat="1" applyFont="1" applyFill="1" applyBorder="1" applyAlignment="1">
      <alignment horizontal="center" vertical="center" wrapText="1"/>
    </xf>
    <xf numFmtId="4" fontId="20" fillId="0" borderId="2" xfId="2" applyNumberFormat="1" applyFont="1" applyFill="1" applyBorder="1" applyAlignment="1">
      <alignment horizontal="center" vertical="center"/>
    </xf>
    <xf numFmtId="4" fontId="20" fillId="0" borderId="2" xfId="1" applyNumberFormat="1" applyFont="1" applyFill="1" applyBorder="1" applyAlignment="1">
      <alignment horizontal="center" vertical="center"/>
    </xf>
    <xf numFmtId="4" fontId="14" fillId="0" borderId="2" xfId="1" applyNumberFormat="1" applyFont="1" applyFill="1" applyBorder="1" applyAlignment="1">
      <alignment horizontal="center" vertical="center"/>
    </xf>
    <xf numFmtId="4" fontId="20" fillId="0" borderId="2" xfId="4" applyNumberFormat="1" applyFont="1" applyFill="1" applyBorder="1" applyAlignment="1">
      <alignment horizontal="center" vertical="center"/>
    </xf>
    <xf numFmtId="4" fontId="11" fillId="0" borderId="2" xfId="5" applyNumberFormat="1" applyFont="1" applyFill="1" applyBorder="1"/>
    <xf numFmtId="4" fontId="18" fillId="2" borderId="2" xfId="6" applyNumberFormat="1" applyFont="1" applyFill="1" applyBorder="1" applyAlignment="1">
      <alignment horizontal="center" vertical="center" wrapText="1"/>
    </xf>
    <xf numFmtId="1" fontId="20" fillId="0" borderId="2" xfId="4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8" fillId="2" borderId="2" xfId="6" applyNumberFormat="1" applyFont="1" applyFill="1" applyBorder="1" applyAlignment="1">
      <alignment horizontal="center" vertical="center" wrapText="1"/>
    </xf>
    <xf numFmtId="4" fontId="18" fillId="2" borderId="2" xfId="6" applyNumberFormat="1" applyFont="1" applyFill="1" applyBorder="1" applyAlignment="1">
      <alignment horizontal="center" vertical="center" wrapText="1"/>
    </xf>
    <xf numFmtId="4" fontId="0" fillId="0" borderId="2" xfId="0" applyNumberFormat="1" applyBorder="1"/>
    <xf numFmtId="3" fontId="0" fillId="0" borderId="2" xfId="0" applyNumberFormat="1" applyBorder="1"/>
    <xf numFmtId="4" fontId="0" fillId="0" borderId="2" xfId="0" applyNumberFormat="1" applyFill="1" applyBorder="1"/>
    <xf numFmtId="3" fontId="0" fillId="0" borderId="2" xfId="0" applyNumberFormat="1" applyFill="1" applyBorder="1"/>
    <xf numFmtId="0" fontId="20" fillId="0" borderId="0" xfId="0" applyFont="1" applyFill="1" applyAlignment="1">
      <alignment horizontal="left" vertical="top"/>
    </xf>
    <xf numFmtId="0" fontId="20" fillId="0" borderId="2" xfId="0" applyFont="1" applyFill="1" applyBorder="1" applyAlignment="1">
      <alignment horizontal="center" vertical="center" wrapText="1"/>
    </xf>
    <xf numFmtId="4" fontId="25" fillId="0" borderId="2" xfId="8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right" vertical="center" wrapText="1"/>
    </xf>
    <xf numFmtId="4" fontId="20" fillId="0" borderId="2" xfId="0" applyNumberFormat="1" applyFont="1" applyFill="1" applyBorder="1" applyAlignment="1">
      <alignment horizontal="right" vertical="center"/>
    </xf>
    <xf numFmtId="3" fontId="20" fillId="0" borderId="2" xfId="0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left" vertical="top" wrapText="1"/>
    </xf>
    <xf numFmtId="4" fontId="20" fillId="0" borderId="2" xfId="9" applyNumberFormat="1" applyFont="1" applyFill="1" applyBorder="1" applyAlignment="1">
      <alignment horizontal="right" vertical="center"/>
    </xf>
    <xf numFmtId="4" fontId="19" fillId="3" borderId="2" xfId="0" applyNumberFormat="1" applyFont="1" applyFill="1" applyBorder="1" applyAlignment="1">
      <alignment horizontal="right" vertical="center"/>
    </xf>
    <xf numFmtId="3" fontId="19" fillId="3" borderId="2" xfId="0" applyNumberFormat="1" applyFont="1" applyFill="1" applyBorder="1" applyAlignment="1">
      <alignment horizontal="right" vertical="center"/>
    </xf>
    <xf numFmtId="4" fontId="20" fillId="0" borderId="2" xfId="9" applyNumberFormat="1" applyFont="1" applyBorder="1" applyAlignment="1">
      <alignment horizontal="right"/>
    </xf>
    <xf numFmtId="0" fontId="19" fillId="0" borderId="2" xfId="0" applyFont="1" applyFill="1" applyBorder="1" applyAlignment="1">
      <alignment vertical="top" wrapText="1"/>
    </xf>
    <xf numFmtId="3" fontId="20" fillId="0" borderId="2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/>
    </xf>
    <xf numFmtId="3" fontId="14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top"/>
    </xf>
    <xf numFmtId="0" fontId="19" fillId="3" borderId="2" xfId="0" applyFont="1" applyFill="1" applyBorder="1" applyAlignment="1">
      <alignment horizontal="left" vertical="top"/>
    </xf>
    <xf numFmtId="0" fontId="19" fillId="3" borderId="2" xfId="0" applyFont="1" applyFill="1" applyBorder="1" applyAlignment="1">
      <alignment vertical="top"/>
    </xf>
    <xf numFmtId="4" fontId="19" fillId="4" borderId="2" xfId="0" applyNumberFormat="1" applyFont="1" applyFill="1" applyBorder="1" applyAlignment="1">
      <alignment horizontal="right" vertical="center"/>
    </xf>
    <xf numFmtId="4" fontId="20" fillId="4" borderId="2" xfId="0" applyNumberFormat="1" applyFont="1" applyFill="1" applyBorder="1" applyAlignment="1">
      <alignment horizontal="right" vertical="center"/>
    </xf>
    <xf numFmtId="4" fontId="20" fillId="3" borderId="2" xfId="0" applyNumberFormat="1" applyFont="1" applyFill="1" applyBorder="1" applyAlignment="1">
      <alignment horizontal="right" vertical="center"/>
    </xf>
    <xf numFmtId="0" fontId="27" fillId="0" borderId="0" xfId="0" applyFont="1"/>
    <xf numFmtId="4" fontId="20" fillId="0" borderId="0" xfId="0" applyNumberFormat="1" applyFont="1" applyFill="1" applyAlignment="1">
      <alignment horizontal="left" vertical="top"/>
    </xf>
    <xf numFmtId="3" fontId="27" fillId="0" borderId="0" xfId="0" applyNumberFormat="1" applyFont="1"/>
    <xf numFmtId="0" fontId="20" fillId="0" borderId="0" xfId="0" applyFont="1" applyFill="1" applyAlignment="1">
      <alignment horizontal="left" vertical="top" wrapText="1"/>
    </xf>
    <xf numFmtId="3" fontId="20" fillId="0" borderId="0" xfId="0" applyNumberFormat="1" applyFont="1" applyFill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4" fontId="20" fillId="0" borderId="0" xfId="0" applyNumberFormat="1" applyFont="1" applyAlignment="1">
      <alignment horizontal="left" vertical="top"/>
    </xf>
    <xf numFmtId="4" fontId="11" fillId="0" borderId="2" xfId="10" applyNumberFormat="1" applyFont="1" applyFill="1" applyBorder="1" applyAlignment="1">
      <alignment horizontal="right" vertical="center"/>
    </xf>
    <xf numFmtId="1" fontId="20" fillId="0" borderId="2" xfId="0" applyNumberFormat="1" applyFont="1" applyFill="1" applyBorder="1" applyAlignment="1">
      <alignment horizontal="right" vertical="center" wrapText="1"/>
    </xf>
    <xf numFmtId="1" fontId="20" fillId="0" borderId="2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3" fontId="19" fillId="0" borderId="2" xfId="0" applyNumberFormat="1" applyFont="1" applyFill="1" applyBorder="1" applyAlignment="1">
      <alignment horizontal="right" vertical="center"/>
    </xf>
    <xf numFmtId="3" fontId="20" fillId="4" borderId="2" xfId="0" applyNumberFormat="1" applyFont="1" applyFill="1" applyBorder="1" applyAlignment="1">
      <alignment horizontal="right" vertical="center"/>
    </xf>
    <xf numFmtId="0" fontId="7" fillId="0" borderId="1" xfId="0" applyNumberFormat="1" applyFont="1" applyBorder="1" applyAlignment="1">
      <alignment wrapText="1"/>
    </xf>
    <xf numFmtId="0" fontId="20" fillId="0" borderId="2" xfId="0" applyNumberFormat="1" applyFont="1" applyFill="1" applyBorder="1" applyAlignment="1">
      <alignment horizontal="center" vertical="top"/>
    </xf>
    <xf numFmtId="0" fontId="21" fillId="0" borderId="3" xfId="0" applyFont="1" applyFill="1" applyBorder="1" applyAlignment="1">
      <alignment horizontal="left" vertical="center" wrapText="1"/>
    </xf>
    <xf numFmtId="0" fontId="22" fillId="0" borderId="2" xfId="0" applyNumberFormat="1" applyFont="1" applyFill="1" applyBorder="1" applyAlignment="1">
      <alignment horizontal="center" vertical="top"/>
    </xf>
    <xf numFmtId="0" fontId="22" fillId="0" borderId="3" xfId="0" applyNumberFormat="1" applyFont="1" applyFill="1" applyBorder="1" applyAlignment="1">
      <alignment horizontal="left" vertical="top" wrapText="1"/>
    </xf>
    <xf numFmtId="0" fontId="21" fillId="0" borderId="2" xfId="0" applyNumberFormat="1" applyFont="1" applyFill="1" applyBorder="1" applyAlignment="1">
      <alignment horizontal="center"/>
    </xf>
    <xf numFmtId="0" fontId="21" fillId="0" borderId="3" xfId="0" applyFont="1" applyFill="1" applyBorder="1" applyAlignment="1">
      <alignment horizontal="justify" wrapText="1"/>
    </xf>
    <xf numFmtId="0" fontId="10" fillId="0" borderId="2" xfId="0" applyFont="1" applyFill="1" applyBorder="1" applyAlignment="1">
      <alignment horizontal="left" vertical="top"/>
    </xf>
    <xf numFmtId="0" fontId="10" fillId="0" borderId="2" xfId="5" applyFont="1" applyFill="1" applyBorder="1" applyAlignment="1">
      <alignment horizontal="left" vertical="top"/>
    </xf>
    <xf numFmtId="0" fontId="8" fillId="0" borderId="2" xfId="5" applyFont="1" applyFill="1" applyBorder="1" applyAlignment="1">
      <alignment horizontal="left" vertical="top"/>
    </xf>
    <xf numFmtId="0" fontId="7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9" fillId="5" borderId="8" xfId="0" applyFont="1" applyFill="1" applyBorder="1" applyAlignment="1">
      <alignment vertical="center" wrapText="1"/>
    </xf>
    <xf numFmtId="0" fontId="20" fillId="5" borderId="2" xfId="0" applyFont="1" applyFill="1" applyBorder="1" applyAlignment="1">
      <alignment horizontal="right" vertical="center" wrapText="1"/>
    </xf>
    <xf numFmtId="4" fontId="20" fillId="5" borderId="2" xfId="0" applyNumberFormat="1" applyFont="1" applyFill="1" applyBorder="1" applyAlignment="1">
      <alignment horizontal="right" vertical="center"/>
    </xf>
    <xf numFmtId="3" fontId="20" fillId="5" borderId="2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left" vertical="top" wrapText="1"/>
    </xf>
    <xf numFmtId="4" fontId="19" fillId="5" borderId="2" xfId="0" applyNumberFormat="1" applyFont="1" applyFill="1" applyBorder="1" applyAlignment="1">
      <alignment horizontal="right" vertical="center"/>
    </xf>
    <xf numFmtId="3" fontId="19" fillId="5" borderId="2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left" vertical="center" wrapText="1"/>
    </xf>
    <xf numFmtId="1" fontId="20" fillId="5" borderId="2" xfId="0" applyNumberFormat="1" applyFont="1" applyFill="1" applyBorder="1" applyAlignment="1">
      <alignment horizontal="right" vertical="center" wrapText="1"/>
    </xf>
    <xf numFmtId="0" fontId="20" fillId="5" borderId="2" xfId="0" applyFont="1" applyFill="1" applyBorder="1" applyAlignment="1">
      <alignment horizontal="right" vertical="center"/>
    </xf>
    <xf numFmtId="3" fontId="11" fillId="0" borderId="0" xfId="1" applyNumberFormat="1" applyFont="1" applyFill="1" applyAlignment="1">
      <alignment horizontal="right"/>
    </xf>
    <xf numFmtId="3" fontId="17" fillId="0" borderId="2" xfId="6" applyNumberFormat="1" applyFont="1" applyFill="1" applyBorder="1" applyAlignment="1">
      <alignment horizontal="right" vertical="center"/>
    </xf>
    <xf numFmtId="3" fontId="20" fillId="0" borderId="2" xfId="3" applyNumberFormat="1" applyFont="1" applyFill="1" applyBorder="1" applyAlignment="1">
      <alignment horizontal="right" vertical="center" wrapText="1"/>
    </xf>
    <xf numFmtId="3" fontId="20" fillId="0" borderId="2" xfId="2" applyNumberFormat="1" applyFont="1" applyFill="1" applyBorder="1" applyAlignment="1">
      <alignment horizontal="right" vertical="center"/>
    </xf>
    <xf numFmtId="3" fontId="20" fillId="0" borderId="2" xfId="1" applyNumberFormat="1" applyFont="1" applyFill="1" applyBorder="1" applyAlignment="1">
      <alignment horizontal="right" vertical="center"/>
    </xf>
    <xf numFmtId="3" fontId="14" fillId="0" borderId="2" xfId="1" applyNumberFormat="1" applyFont="1" applyFill="1" applyBorder="1" applyAlignment="1">
      <alignment horizontal="right" vertical="center"/>
    </xf>
    <xf numFmtId="3" fontId="20" fillId="0" borderId="2" xfId="4" applyNumberFormat="1" applyFont="1" applyFill="1" applyBorder="1" applyAlignment="1">
      <alignment horizontal="right" vertical="center"/>
    </xf>
    <xf numFmtId="3" fontId="14" fillId="0" borderId="2" xfId="3" applyNumberFormat="1" applyFont="1" applyFill="1" applyBorder="1" applyAlignment="1">
      <alignment horizontal="right" vertical="center" wrapText="1"/>
    </xf>
    <xf numFmtId="3" fontId="14" fillId="0" borderId="2" xfId="1" applyNumberFormat="1" applyFont="1" applyFill="1" applyBorder="1" applyAlignment="1">
      <alignment horizontal="right"/>
    </xf>
    <xf numFmtId="4" fontId="11" fillId="0" borderId="0" xfId="1" applyNumberFormat="1" applyFont="1" applyFill="1" applyAlignment="1">
      <alignment horizontal="right"/>
    </xf>
    <xf numFmtId="4" fontId="17" fillId="0" borderId="2" xfId="6" applyNumberFormat="1" applyFont="1" applyFill="1" applyBorder="1" applyAlignment="1">
      <alignment horizontal="right" vertical="center"/>
    </xf>
    <xf numFmtId="4" fontId="20" fillId="0" borderId="2" xfId="3" applyNumberFormat="1" applyFont="1" applyFill="1" applyBorder="1" applyAlignment="1">
      <alignment horizontal="right" vertical="center" wrapText="1"/>
    </xf>
    <xf numFmtId="4" fontId="20" fillId="0" borderId="2" xfId="2" applyNumberFormat="1" applyFont="1" applyFill="1" applyBorder="1" applyAlignment="1">
      <alignment horizontal="right" vertical="center"/>
    </xf>
    <xf numFmtId="4" fontId="20" fillId="0" borderId="2" xfId="1" applyNumberFormat="1" applyFont="1" applyFill="1" applyBorder="1" applyAlignment="1">
      <alignment horizontal="right" vertical="center"/>
    </xf>
    <xf numFmtId="4" fontId="14" fillId="0" borderId="2" xfId="1" applyNumberFormat="1" applyFont="1" applyFill="1" applyBorder="1" applyAlignment="1">
      <alignment horizontal="right" vertical="center"/>
    </xf>
    <xf numFmtId="4" fontId="20" fillId="0" borderId="2" xfId="4" applyNumberFormat="1" applyFont="1" applyFill="1" applyBorder="1" applyAlignment="1">
      <alignment horizontal="right" vertical="center"/>
    </xf>
    <xf numFmtId="4" fontId="14" fillId="0" borderId="2" xfId="3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0" fontId="14" fillId="0" borderId="2" xfId="0" applyFont="1" applyFill="1" applyBorder="1"/>
    <xf numFmtId="4" fontId="14" fillId="0" borderId="2" xfId="3" applyNumberFormat="1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3" fontId="14" fillId="0" borderId="2" xfId="3" applyNumberFormat="1" applyFont="1" applyFill="1" applyBorder="1" applyAlignment="1">
      <alignment horizontal="center" vertical="center" wrapText="1"/>
    </xf>
    <xf numFmtId="3" fontId="14" fillId="0" borderId="2" xfId="1" applyNumberFormat="1" applyFont="1" applyFill="1" applyBorder="1"/>
    <xf numFmtId="0" fontId="14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wrapText="1"/>
    </xf>
    <xf numFmtId="3" fontId="11" fillId="0" borderId="0" xfId="1" applyNumberFormat="1" applyFont="1" applyFill="1"/>
    <xf numFmtId="0" fontId="4" fillId="0" borderId="2" xfId="0" applyFont="1" applyFill="1" applyBorder="1" applyAlignment="1">
      <alignment horizontal="left" vertical="top"/>
    </xf>
    <xf numFmtId="4" fontId="14" fillId="3" borderId="2" xfId="1" applyNumberFormat="1" applyFont="1" applyFill="1" applyBorder="1"/>
    <xf numFmtId="0" fontId="14" fillId="3" borderId="2" xfId="1" applyFont="1" applyFill="1" applyBorder="1"/>
    <xf numFmtId="3" fontId="17" fillId="0" borderId="2" xfId="6" applyNumberFormat="1" applyFont="1" applyFill="1" applyBorder="1" applyAlignment="1">
      <alignment horizontal="center" vertical="center"/>
    </xf>
    <xf numFmtId="3" fontId="17" fillId="0" borderId="2" xfId="6" applyNumberFormat="1" applyFont="1" applyBorder="1" applyAlignment="1">
      <alignment horizontal="center" vertical="center"/>
    </xf>
    <xf numFmtId="3" fontId="20" fillId="0" borderId="2" xfId="3" applyNumberFormat="1" applyFont="1" applyFill="1" applyBorder="1" applyAlignment="1">
      <alignment horizontal="center" vertical="center" wrapText="1"/>
    </xf>
    <xf numFmtId="3" fontId="20" fillId="0" borderId="2" xfId="2" applyNumberFormat="1" applyFont="1" applyFill="1" applyBorder="1" applyAlignment="1">
      <alignment horizontal="center" vertical="center"/>
    </xf>
    <xf numFmtId="3" fontId="20" fillId="0" borderId="2" xfId="1" applyNumberFormat="1" applyFont="1" applyFill="1" applyBorder="1" applyAlignment="1">
      <alignment horizontal="center" vertical="center"/>
    </xf>
    <xf numFmtId="3" fontId="14" fillId="0" borderId="2" xfId="1" applyNumberFormat="1" applyFont="1" applyFill="1" applyBorder="1" applyAlignment="1">
      <alignment horizontal="center" vertical="center"/>
    </xf>
    <xf numFmtId="3" fontId="20" fillId="0" borderId="2" xfId="4" applyNumberFormat="1" applyFont="1" applyFill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 wrapText="1"/>
    </xf>
    <xf numFmtId="3" fontId="14" fillId="3" borderId="2" xfId="1" applyNumberFormat="1" applyFont="1" applyFill="1" applyBorder="1"/>
    <xf numFmtId="3" fontId="14" fillId="0" borderId="2" xfId="5" applyNumberFormat="1" applyFont="1" applyFill="1" applyBorder="1"/>
    <xf numFmtId="3" fontId="18" fillId="2" borderId="2" xfId="6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wrapText="1"/>
    </xf>
    <xf numFmtId="3" fontId="11" fillId="0" borderId="2" xfId="1" applyNumberFormat="1" applyFont="1" applyFill="1" applyBorder="1"/>
    <xf numFmtId="3" fontId="17" fillId="0" borderId="2" xfId="0" applyNumberFormat="1" applyFont="1" applyBorder="1" applyAlignment="1">
      <alignment horizontal="center" vertical="center"/>
    </xf>
    <xf numFmtId="4" fontId="27" fillId="0" borderId="0" xfId="0" applyNumberFormat="1" applyFont="1"/>
    <xf numFmtId="4" fontId="14" fillId="3" borderId="2" xfId="5" applyNumberFormat="1" applyFont="1" applyFill="1" applyBorder="1"/>
    <xf numFmtId="3" fontId="14" fillId="3" borderId="2" xfId="5" applyNumberFormat="1" applyFont="1" applyFill="1" applyBorder="1"/>
    <xf numFmtId="4" fontId="11" fillId="3" borderId="0" xfId="1" applyNumberFormat="1" applyFont="1" applyFill="1"/>
    <xf numFmtId="3" fontId="11" fillId="3" borderId="0" xfId="1" applyNumberFormat="1" applyFont="1" applyFill="1"/>
    <xf numFmtId="4" fontId="20" fillId="3" borderId="2" xfId="3" applyNumberFormat="1" applyFont="1" applyFill="1" applyBorder="1" applyAlignment="1">
      <alignment horizontal="center" vertical="center" wrapText="1"/>
    </xf>
    <xf numFmtId="0" fontId="20" fillId="3" borderId="2" xfId="3" applyFont="1" applyFill="1" applyBorder="1" applyAlignment="1">
      <alignment horizontal="center" vertical="center" wrapText="1"/>
    </xf>
    <xf numFmtId="4" fontId="20" fillId="3" borderId="2" xfId="2" applyNumberFormat="1" applyFont="1" applyFill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/>
    </xf>
    <xf numFmtId="4" fontId="20" fillId="3" borderId="2" xfId="3" applyNumberFormat="1" applyFont="1" applyFill="1" applyBorder="1" applyAlignment="1">
      <alignment horizontal="right" vertical="center" wrapText="1"/>
    </xf>
    <xf numFmtId="3" fontId="20" fillId="3" borderId="2" xfId="3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top"/>
    </xf>
    <xf numFmtId="0" fontId="19" fillId="3" borderId="4" xfId="0" applyFont="1" applyFill="1" applyBorder="1" applyAlignment="1">
      <alignment horizontal="left" vertical="top"/>
    </xf>
    <xf numFmtId="0" fontId="19" fillId="3" borderId="5" xfId="0" applyFont="1" applyFill="1" applyBorder="1" applyAlignment="1">
      <alignment horizontal="left" vertical="top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top"/>
    </xf>
    <xf numFmtId="0" fontId="19" fillId="4" borderId="4" xfId="0" applyFont="1" applyFill="1" applyBorder="1" applyAlignment="1">
      <alignment horizontal="center" vertical="top"/>
    </xf>
    <xf numFmtId="0" fontId="19" fillId="4" borderId="5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center" vertical="top"/>
    </xf>
    <xf numFmtId="0" fontId="19" fillId="3" borderId="4" xfId="0" applyFont="1" applyFill="1" applyBorder="1" applyAlignment="1">
      <alignment horizontal="center" vertical="top"/>
    </xf>
    <xf numFmtId="0" fontId="19" fillId="3" borderId="5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top" wrapText="1"/>
    </xf>
    <xf numFmtId="0" fontId="19" fillId="3" borderId="4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left" vertical="top" wrapText="1"/>
    </xf>
    <xf numFmtId="0" fontId="7" fillId="2" borderId="1" xfId="8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8" applyFont="1" applyFill="1" applyBorder="1" applyAlignment="1">
      <alignment horizontal="center" vertical="center" wrapText="1"/>
    </xf>
    <xf numFmtId="0" fontId="8" fillId="0" borderId="8" xfId="8" applyFont="1" applyFill="1" applyBorder="1" applyAlignment="1">
      <alignment horizontal="center" vertical="center" wrapText="1"/>
    </xf>
    <xf numFmtId="0" fontId="8" fillId="0" borderId="7" xfId="8" applyFont="1" applyFill="1" applyBorder="1" applyAlignment="1">
      <alignment horizontal="center" vertical="center" wrapText="1"/>
    </xf>
    <xf numFmtId="0" fontId="28" fillId="2" borderId="3" xfId="8" applyFont="1" applyFill="1" applyBorder="1" applyAlignment="1">
      <alignment horizontal="center" wrapText="1"/>
    </xf>
    <xf numFmtId="0" fontId="28" fillId="2" borderId="4" xfId="8" applyFont="1" applyFill="1" applyBorder="1" applyAlignment="1">
      <alignment horizontal="center" wrapText="1"/>
    </xf>
    <xf numFmtId="0" fontId="28" fillId="2" borderId="5" xfId="8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7" fillId="0" borderId="3" xfId="6" applyFont="1" applyFill="1" applyBorder="1" applyAlignment="1">
      <alignment horizontal="center" vertical="center"/>
    </xf>
    <xf numFmtId="0" fontId="17" fillId="0" borderId="5" xfId="6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4" fontId="18" fillId="2" borderId="2" xfId="6" applyNumberFormat="1" applyFont="1" applyFill="1" applyBorder="1" applyAlignment="1">
      <alignment horizontal="center" vertical="center" wrapText="1"/>
    </xf>
    <xf numFmtId="3" fontId="17" fillId="0" borderId="2" xfId="6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" fontId="18" fillId="2" borderId="3" xfId="6" applyNumberFormat="1" applyFont="1" applyFill="1" applyBorder="1" applyAlignment="1">
      <alignment horizontal="center" vertical="center" wrapText="1"/>
    </xf>
    <xf numFmtId="4" fontId="18" fillId="2" borderId="5" xfId="6" applyNumberFormat="1" applyFont="1" applyFill="1" applyBorder="1" applyAlignment="1">
      <alignment horizontal="center" vertical="center" wrapText="1"/>
    </xf>
    <xf numFmtId="4" fontId="18" fillId="2" borderId="4" xfId="6" applyNumberFormat="1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13" xfId="2"/>
    <cellStyle name="Обычный 2" xfId="7"/>
    <cellStyle name="Обычный 2 2 3" xfId="4"/>
    <cellStyle name="Обычный 2 4 2" xfId="10"/>
    <cellStyle name="Обычный 2 4 4 2" xfId="5"/>
    <cellStyle name="Обычный 2 4 6 2" xfId="1"/>
    <cellStyle name="Обычный 3" xfId="6"/>
    <cellStyle name="Обычный 4" xfId="8"/>
    <cellStyle name="Обычный_Лист1 2 2" xfId="3"/>
    <cellStyle name="Финансовый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view="pageBreakPreview" zoomScale="140" zoomScaleNormal="100" zoomScaleSheetLayoutView="140" workbookViewId="0">
      <pane xSplit="1" ySplit="1" topLeftCell="B59" activePane="bottomRight" state="frozen"/>
      <selection pane="topRight" activeCell="B1" sqref="B1"/>
      <selection pane="bottomLeft" activeCell="A4" sqref="A4"/>
      <selection pane="bottomRight" activeCell="B71" sqref="B71"/>
    </sheetView>
  </sheetViews>
  <sheetFormatPr defaultColWidth="9" defaultRowHeight="12.75" x14ac:dyDescent="0.2"/>
  <cols>
    <col min="1" max="1" width="20.140625" style="10" customWidth="1"/>
    <col min="2" max="2" width="96.28515625" style="11" customWidth="1"/>
    <col min="3" max="256" width="9" style="1"/>
    <col min="257" max="257" width="20.140625" style="1" customWidth="1"/>
    <col min="258" max="258" width="96.28515625" style="1" customWidth="1"/>
    <col min="259" max="512" width="9" style="1"/>
    <col min="513" max="513" width="20.140625" style="1" customWidth="1"/>
    <col min="514" max="514" width="96.28515625" style="1" customWidth="1"/>
    <col min="515" max="768" width="9" style="1"/>
    <col min="769" max="769" width="20.140625" style="1" customWidth="1"/>
    <col min="770" max="770" width="96.28515625" style="1" customWidth="1"/>
    <col min="771" max="1024" width="9" style="1"/>
    <col min="1025" max="1025" width="20.140625" style="1" customWidth="1"/>
    <col min="1026" max="1026" width="96.28515625" style="1" customWidth="1"/>
    <col min="1027" max="1280" width="9" style="1"/>
    <col min="1281" max="1281" width="20.140625" style="1" customWidth="1"/>
    <col min="1282" max="1282" width="96.28515625" style="1" customWidth="1"/>
    <col min="1283" max="1536" width="9" style="1"/>
    <col min="1537" max="1537" width="20.140625" style="1" customWidth="1"/>
    <col min="1538" max="1538" width="96.28515625" style="1" customWidth="1"/>
    <col min="1539" max="1792" width="9" style="1"/>
    <col min="1793" max="1793" width="20.140625" style="1" customWidth="1"/>
    <col min="1794" max="1794" width="96.28515625" style="1" customWidth="1"/>
    <col min="1795" max="2048" width="9" style="1"/>
    <col min="2049" max="2049" width="20.140625" style="1" customWidth="1"/>
    <col min="2050" max="2050" width="96.28515625" style="1" customWidth="1"/>
    <col min="2051" max="2304" width="9" style="1"/>
    <col min="2305" max="2305" width="20.140625" style="1" customWidth="1"/>
    <col min="2306" max="2306" width="96.28515625" style="1" customWidth="1"/>
    <col min="2307" max="2560" width="9" style="1"/>
    <col min="2561" max="2561" width="20.140625" style="1" customWidth="1"/>
    <col min="2562" max="2562" width="96.28515625" style="1" customWidth="1"/>
    <col min="2563" max="2816" width="9" style="1"/>
    <col min="2817" max="2817" width="20.140625" style="1" customWidth="1"/>
    <col min="2818" max="2818" width="96.28515625" style="1" customWidth="1"/>
    <col min="2819" max="3072" width="9" style="1"/>
    <col min="3073" max="3073" width="20.140625" style="1" customWidth="1"/>
    <col min="3074" max="3074" width="96.28515625" style="1" customWidth="1"/>
    <col min="3075" max="3328" width="9" style="1"/>
    <col min="3329" max="3329" width="20.140625" style="1" customWidth="1"/>
    <col min="3330" max="3330" width="96.28515625" style="1" customWidth="1"/>
    <col min="3331" max="3584" width="9" style="1"/>
    <col min="3585" max="3585" width="20.140625" style="1" customWidth="1"/>
    <col min="3586" max="3586" width="96.28515625" style="1" customWidth="1"/>
    <col min="3587" max="3840" width="9" style="1"/>
    <col min="3841" max="3841" width="20.140625" style="1" customWidth="1"/>
    <col min="3842" max="3842" width="96.28515625" style="1" customWidth="1"/>
    <col min="3843" max="4096" width="9" style="1"/>
    <col min="4097" max="4097" width="20.140625" style="1" customWidth="1"/>
    <col min="4098" max="4098" width="96.28515625" style="1" customWidth="1"/>
    <col min="4099" max="4352" width="9" style="1"/>
    <col min="4353" max="4353" width="20.140625" style="1" customWidth="1"/>
    <col min="4354" max="4354" width="96.28515625" style="1" customWidth="1"/>
    <col min="4355" max="4608" width="9" style="1"/>
    <col min="4609" max="4609" width="20.140625" style="1" customWidth="1"/>
    <col min="4610" max="4610" width="96.28515625" style="1" customWidth="1"/>
    <col min="4611" max="4864" width="9" style="1"/>
    <col min="4865" max="4865" width="20.140625" style="1" customWidth="1"/>
    <col min="4866" max="4866" width="96.28515625" style="1" customWidth="1"/>
    <col min="4867" max="5120" width="9" style="1"/>
    <col min="5121" max="5121" width="20.140625" style="1" customWidth="1"/>
    <col min="5122" max="5122" width="96.28515625" style="1" customWidth="1"/>
    <col min="5123" max="5376" width="9" style="1"/>
    <col min="5377" max="5377" width="20.140625" style="1" customWidth="1"/>
    <col min="5378" max="5378" width="96.28515625" style="1" customWidth="1"/>
    <col min="5379" max="5632" width="9" style="1"/>
    <col min="5633" max="5633" width="20.140625" style="1" customWidth="1"/>
    <col min="5634" max="5634" width="96.28515625" style="1" customWidth="1"/>
    <col min="5635" max="5888" width="9" style="1"/>
    <col min="5889" max="5889" width="20.140625" style="1" customWidth="1"/>
    <col min="5890" max="5890" width="96.28515625" style="1" customWidth="1"/>
    <col min="5891" max="6144" width="9" style="1"/>
    <col min="6145" max="6145" width="20.140625" style="1" customWidth="1"/>
    <col min="6146" max="6146" width="96.28515625" style="1" customWidth="1"/>
    <col min="6147" max="6400" width="9" style="1"/>
    <col min="6401" max="6401" width="20.140625" style="1" customWidth="1"/>
    <col min="6402" max="6402" width="96.28515625" style="1" customWidth="1"/>
    <col min="6403" max="6656" width="9" style="1"/>
    <col min="6657" max="6657" width="20.140625" style="1" customWidth="1"/>
    <col min="6658" max="6658" width="96.28515625" style="1" customWidth="1"/>
    <col min="6659" max="6912" width="9" style="1"/>
    <col min="6913" max="6913" width="20.140625" style="1" customWidth="1"/>
    <col min="6914" max="6914" width="96.28515625" style="1" customWidth="1"/>
    <col min="6915" max="7168" width="9" style="1"/>
    <col min="7169" max="7169" width="20.140625" style="1" customWidth="1"/>
    <col min="7170" max="7170" width="96.28515625" style="1" customWidth="1"/>
    <col min="7171" max="7424" width="9" style="1"/>
    <col min="7425" max="7425" width="20.140625" style="1" customWidth="1"/>
    <col min="7426" max="7426" width="96.28515625" style="1" customWidth="1"/>
    <col min="7427" max="7680" width="9" style="1"/>
    <col min="7681" max="7681" width="20.140625" style="1" customWidth="1"/>
    <col min="7682" max="7682" width="96.28515625" style="1" customWidth="1"/>
    <col min="7683" max="7936" width="9" style="1"/>
    <col min="7937" max="7937" width="20.140625" style="1" customWidth="1"/>
    <col min="7938" max="7938" width="96.28515625" style="1" customWidth="1"/>
    <col min="7939" max="8192" width="9" style="1"/>
    <col min="8193" max="8193" width="20.140625" style="1" customWidth="1"/>
    <col min="8194" max="8194" width="96.28515625" style="1" customWidth="1"/>
    <col min="8195" max="8448" width="9" style="1"/>
    <col min="8449" max="8449" width="20.140625" style="1" customWidth="1"/>
    <col min="8450" max="8450" width="96.28515625" style="1" customWidth="1"/>
    <col min="8451" max="8704" width="9" style="1"/>
    <col min="8705" max="8705" width="20.140625" style="1" customWidth="1"/>
    <col min="8706" max="8706" width="96.28515625" style="1" customWidth="1"/>
    <col min="8707" max="8960" width="9" style="1"/>
    <col min="8961" max="8961" width="20.140625" style="1" customWidth="1"/>
    <col min="8962" max="8962" width="96.28515625" style="1" customWidth="1"/>
    <col min="8963" max="9216" width="9" style="1"/>
    <col min="9217" max="9217" width="20.140625" style="1" customWidth="1"/>
    <col min="9218" max="9218" width="96.28515625" style="1" customWidth="1"/>
    <col min="9219" max="9472" width="9" style="1"/>
    <col min="9473" max="9473" width="20.140625" style="1" customWidth="1"/>
    <col min="9474" max="9474" width="96.28515625" style="1" customWidth="1"/>
    <col min="9475" max="9728" width="9" style="1"/>
    <col min="9729" max="9729" width="20.140625" style="1" customWidth="1"/>
    <col min="9730" max="9730" width="96.28515625" style="1" customWidth="1"/>
    <col min="9731" max="9984" width="9" style="1"/>
    <col min="9985" max="9985" width="20.140625" style="1" customWidth="1"/>
    <col min="9986" max="9986" width="96.28515625" style="1" customWidth="1"/>
    <col min="9987" max="10240" width="9" style="1"/>
    <col min="10241" max="10241" width="20.140625" style="1" customWidth="1"/>
    <col min="10242" max="10242" width="96.28515625" style="1" customWidth="1"/>
    <col min="10243" max="10496" width="9" style="1"/>
    <col min="10497" max="10497" width="20.140625" style="1" customWidth="1"/>
    <col min="10498" max="10498" width="96.28515625" style="1" customWidth="1"/>
    <col min="10499" max="10752" width="9" style="1"/>
    <col min="10753" max="10753" width="20.140625" style="1" customWidth="1"/>
    <col min="10754" max="10754" width="96.28515625" style="1" customWidth="1"/>
    <col min="10755" max="11008" width="9" style="1"/>
    <col min="11009" max="11009" width="20.140625" style="1" customWidth="1"/>
    <col min="11010" max="11010" width="96.28515625" style="1" customWidth="1"/>
    <col min="11011" max="11264" width="9" style="1"/>
    <col min="11265" max="11265" width="20.140625" style="1" customWidth="1"/>
    <col min="11266" max="11266" width="96.28515625" style="1" customWidth="1"/>
    <col min="11267" max="11520" width="9" style="1"/>
    <col min="11521" max="11521" width="20.140625" style="1" customWidth="1"/>
    <col min="11522" max="11522" width="96.28515625" style="1" customWidth="1"/>
    <col min="11523" max="11776" width="9" style="1"/>
    <col min="11777" max="11777" width="20.140625" style="1" customWidth="1"/>
    <col min="11778" max="11778" width="96.28515625" style="1" customWidth="1"/>
    <col min="11779" max="12032" width="9" style="1"/>
    <col min="12033" max="12033" width="20.140625" style="1" customWidth="1"/>
    <col min="12034" max="12034" width="96.28515625" style="1" customWidth="1"/>
    <col min="12035" max="12288" width="9" style="1"/>
    <col min="12289" max="12289" width="20.140625" style="1" customWidth="1"/>
    <col min="12290" max="12290" width="96.28515625" style="1" customWidth="1"/>
    <col min="12291" max="12544" width="9" style="1"/>
    <col min="12545" max="12545" width="20.140625" style="1" customWidth="1"/>
    <col min="12546" max="12546" width="96.28515625" style="1" customWidth="1"/>
    <col min="12547" max="12800" width="9" style="1"/>
    <col min="12801" max="12801" width="20.140625" style="1" customWidth="1"/>
    <col min="12802" max="12802" width="96.28515625" style="1" customWidth="1"/>
    <col min="12803" max="13056" width="9" style="1"/>
    <col min="13057" max="13057" width="20.140625" style="1" customWidth="1"/>
    <col min="13058" max="13058" width="96.28515625" style="1" customWidth="1"/>
    <col min="13059" max="13312" width="9" style="1"/>
    <col min="13313" max="13313" width="20.140625" style="1" customWidth="1"/>
    <col min="13314" max="13314" width="96.28515625" style="1" customWidth="1"/>
    <col min="13315" max="13568" width="9" style="1"/>
    <col min="13569" max="13569" width="20.140625" style="1" customWidth="1"/>
    <col min="13570" max="13570" width="96.28515625" style="1" customWidth="1"/>
    <col min="13571" max="13824" width="9" style="1"/>
    <col min="13825" max="13825" width="20.140625" style="1" customWidth="1"/>
    <col min="13826" max="13826" width="96.28515625" style="1" customWidth="1"/>
    <col min="13827" max="14080" width="9" style="1"/>
    <col min="14081" max="14081" width="20.140625" style="1" customWidth="1"/>
    <col min="14082" max="14082" width="96.28515625" style="1" customWidth="1"/>
    <col min="14083" max="14336" width="9" style="1"/>
    <col min="14337" max="14337" width="20.140625" style="1" customWidth="1"/>
    <col min="14338" max="14338" width="96.28515625" style="1" customWidth="1"/>
    <col min="14339" max="14592" width="9" style="1"/>
    <col min="14593" max="14593" width="20.140625" style="1" customWidth="1"/>
    <col min="14594" max="14594" width="96.28515625" style="1" customWidth="1"/>
    <col min="14595" max="14848" width="9" style="1"/>
    <col min="14849" max="14849" width="20.140625" style="1" customWidth="1"/>
    <col min="14850" max="14850" width="96.28515625" style="1" customWidth="1"/>
    <col min="14851" max="15104" width="9" style="1"/>
    <col min="15105" max="15105" width="20.140625" style="1" customWidth="1"/>
    <col min="15106" max="15106" width="96.28515625" style="1" customWidth="1"/>
    <col min="15107" max="15360" width="9" style="1"/>
    <col min="15361" max="15361" width="20.140625" style="1" customWidth="1"/>
    <col min="15362" max="15362" width="96.28515625" style="1" customWidth="1"/>
    <col min="15363" max="15616" width="9" style="1"/>
    <col min="15617" max="15617" width="20.140625" style="1" customWidth="1"/>
    <col min="15618" max="15618" width="96.28515625" style="1" customWidth="1"/>
    <col min="15619" max="15872" width="9" style="1"/>
    <col min="15873" max="15873" width="20.140625" style="1" customWidth="1"/>
    <col min="15874" max="15874" width="96.28515625" style="1" customWidth="1"/>
    <col min="15875" max="16128" width="9" style="1"/>
    <col min="16129" max="16129" width="20.140625" style="1" customWidth="1"/>
    <col min="16130" max="16130" width="96.28515625" style="1" customWidth="1"/>
    <col min="16131" max="16384" width="9" style="1"/>
  </cols>
  <sheetData>
    <row r="1" spans="1:2" ht="33" customHeight="1" x14ac:dyDescent="0.2">
      <c r="A1" s="198" t="s">
        <v>196</v>
      </c>
      <c r="B1" s="198"/>
    </row>
    <row r="2" spans="1:2" ht="25.5" x14ac:dyDescent="0.2">
      <c r="A2" s="2" t="s">
        <v>114</v>
      </c>
      <c r="B2" s="2" t="s">
        <v>115</v>
      </c>
    </row>
    <row r="3" spans="1:2" ht="25.5" x14ac:dyDescent="0.2">
      <c r="A3" s="128" t="s">
        <v>116</v>
      </c>
      <c r="B3" s="3" t="s">
        <v>117</v>
      </c>
    </row>
    <row r="4" spans="1:2" ht="37.5" customHeight="1" x14ac:dyDescent="0.2">
      <c r="A4" s="128" t="s">
        <v>118</v>
      </c>
      <c r="B4" s="4" t="s">
        <v>330</v>
      </c>
    </row>
    <row r="5" spans="1:2" ht="25.5" x14ac:dyDescent="0.2">
      <c r="A5" s="128" t="s">
        <v>119</v>
      </c>
      <c r="B5" s="6" t="s">
        <v>331</v>
      </c>
    </row>
    <row r="6" spans="1:2" ht="25.5" x14ac:dyDescent="0.2">
      <c r="A6" s="128" t="s">
        <v>120</v>
      </c>
      <c r="B6" s="4" t="s">
        <v>121</v>
      </c>
    </row>
    <row r="7" spans="1:2" ht="25.5" x14ac:dyDescent="0.2">
      <c r="A7" s="128" t="s">
        <v>122</v>
      </c>
      <c r="B7" s="4" t="s">
        <v>123</v>
      </c>
    </row>
    <row r="8" spans="1:2" ht="25.5" x14ac:dyDescent="0.2">
      <c r="A8" s="128" t="s">
        <v>124</v>
      </c>
      <c r="B8" s="4" t="s">
        <v>125</v>
      </c>
    </row>
    <row r="9" spans="1:2" ht="25.5" x14ac:dyDescent="0.2">
      <c r="A9" s="128" t="s">
        <v>126</v>
      </c>
      <c r="B9" s="6" t="s">
        <v>332</v>
      </c>
    </row>
    <row r="10" spans="1:2" ht="25.5" x14ac:dyDescent="0.2">
      <c r="A10" s="128" t="s">
        <v>127</v>
      </c>
      <c r="B10" s="3" t="s">
        <v>128</v>
      </c>
    </row>
    <row r="11" spans="1:2" x14ac:dyDescent="0.2">
      <c r="A11" s="128" t="s">
        <v>129</v>
      </c>
      <c r="B11" s="5" t="s">
        <v>130</v>
      </c>
    </row>
    <row r="12" spans="1:2" x14ac:dyDescent="0.2">
      <c r="A12" s="128" t="s">
        <v>131</v>
      </c>
      <c r="B12" s="4" t="s">
        <v>132</v>
      </c>
    </row>
    <row r="13" spans="1:2" ht="17.25" customHeight="1" x14ac:dyDescent="0.2">
      <c r="A13" s="128" t="s">
        <v>133</v>
      </c>
      <c r="B13" s="4" t="s">
        <v>333</v>
      </c>
    </row>
    <row r="14" spans="1:2" ht="25.5" x14ac:dyDescent="0.2">
      <c r="A14" s="128" t="s">
        <v>214</v>
      </c>
      <c r="B14" s="4" t="s">
        <v>325</v>
      </c>
    </row>
    <row r="15" spans="1:2" ht="25.5" x14ac:dyDescent="0.2">
      <c r="A15" s="128" t="s">
        <v>134</v>
      </c>
      <c r="B15" s="4" t="s">
        <v>334</v>
      </c>
    </row>
    <row r="16" spans="1:2" ht="38.25" x14ac:dyDescent="0.2">
      <c r="A16" s="128" t="s">
        <v>135</v>
      </c>
      <c r="B16" s="4" t="s">
        <v>335</v>
      </c>
    </row>
    <row r="17" spans="1:2" x14ac:dyDescent="0.2">
      <c r="A17" s="128" t="s">
        <v>319</v>
      </c>
      <c r="B17" s="4" t="s">
        <v>324</v>
      </c>
    </row>
    <row r="18" spans="1:2" ht="25.5" x14ac:dyDescent="0.2">
      <c r="A18" s="128" t="s">
        <v>320</v>
      </c>
      <c r="B18" s="4" t="s">
        <v>336</v>
      </c>
    </row>
    <row r="19" spans="1:2" ht="25.5" x14ac:dyDescent="0.2">
      <c r="A19" s="128" t="s">
        <v>321</v>
      </c>
      <c r="B19" s="4" t="s">
        <v>337</v>
      </c>
    </row>
    <row r="20" spans="1:2" ht="25.5" x14ac:dyDescent="0.2">
      <c r="A20" s="128" t="s">
        <v>233</v>
      </c>
      <c r="B20" s="4" t="s">
        <v>322</v>
      </c>
    </row>
    <row r="21" spans="1:2" ht="25.5" x14ac:dyDescent="0.2">
      <c r="A21" s="128" t="s">
        <v>316</v>
      </c>
      <c r="B21" s="4" t="s">
        <v>323</v>
      </c>
    </row>
    <row r="22" spans="1:2" ht="38.25" x14ac:dyDescent="0.2">
      <c r="A22" s="128" t="s">
        <v>318</v>
      </c>
      <c r="B22" s="4" t="s">
        <v>338</v>
      </c>
    </row>
    <row r="23" spans="1:2" ht="28.5" customHeight="1" x14ac:dyDescent="0.2">
      <c r="A23" s="128" t="s">
        <v>136</v>
      </c>
      <c r="B23" s="4" t="s">
        <v>339</v>
      </c>
    </row>
    <row r="24" spans="1:2" ht="38.25" customHeight="1" x14ac:dyDescent="0.2">
      <c r="A24" s="128" t="s">
        <v>137</v>
      </c>
      <c r="B24" s="6" t="s">
        <v>340</v>
      </c>
    </row>
    <row r="25" spans="1:2" ht="39" customHeight="1" x14ac:dyDescent="0.2">
      <c r="A25" s="128" t="s">
        <v>138</v>
      </c>
      <c r="B25" s="6" t="s">
        <v>341</v>
      </c>
    </row>
    <row r="26" spans="1:2" ht="51" x14ac:dyDescent="0.2">
      <c r="A26" s="128" t="s">
        <v>139</v>
      </c>
      <c r="B26" s="6" t="s">
        <v>342</v>
      </c>
    </row>
    <row r="27" spans="1:2" ht="25.5" x14ac:dyDescent="0.2">
      <c r="A27" s="170" t="s">
        <v>140</v>
      </c>
      <c r="B27" s="4" t="s">
        <v>343</v>
      </c>
    </row>
    <row r="28" spans="1:2" x14ac:dyDescent="0.2">
      <c r="A28" s="170" t="s">
        <v>141</v>
      </c>
      <c r="B28" s="4" t="s">
        <v>142</v>
      </c>
    </row>
    <row r="29" spans="1:2" ht="25.5" x14ac:dyDescent="0.2">
      <c r="A29" s="170" t="s">
        <v>143</v>
      </c>
      <c r="B29" s="4" t="s">
        <v>144</v>
      </c>
    </row>
    <row r="30" spans="1:2" x14ac:dyDescent="0.2">
      <c r="A30" s="170" t="s">
        <v>145</v>
      </c>
      <c r="B30" s="4" t="s">
        <v>146</v>
      </c>
    </row>
    <row r="31" spans="1:2" ht="25.5" x14ac:dyDescent="0.2">
      <c r="A31" s="170" t="s">
        <v>147</v>
      </c>
      <c r="B31" s="4" t="s">
        <v>148</v>
      </c>
    </row>
    <row r="32" spans="1:2" ht="25.5" x14ac:dyDescent="0.2">
      <c r="A32" s="128" t="s">
        <v>149</v>
      </c>
      <c r="B32" s="4" t="s">
        <v>344</v>
      </c>
    </row>
    <row r="33" spans="1:2" x14ac:dyDescent="0.2">
      <c r="A33" s="128" t="s">
        <v>150</v>
      </c>
      <c r="B33" s="4" t="s">
        <v>151</v>
      </c>
    </row>
    <row r="34" spans="1:2" x14ac:dyDescent="0.2">
      <c r="A34" s="128" t="s">
        <v>152</v>
      </c>
      <c r="B34" s="4" t="s">
        <v>153</v>
      </c>
    </row>
    <row r="35" spans="1:2" x14ac:dyDescent="0.2">
      <c r="A35" s="128" t="s">
        <v>231</v>
      </c>
      <c r="B35" s="4" t="s">
        <v>326</v>
      </c>
    </row>
    <row r="36" spans="1:2" x14ac:dyDescent="0.2">
      <c r="A36" s="128" t="s">
        <v>154</v>
      </c>
      <c r="B36" s="4" t="s">
        <v>155</v>
      </c>
    </row>
    <row r="37" spans="1:2" ht="25.5" x14ac:dyDescent="0.2">
      <c r="A37" s="128" t="s">
        <v>156</v>
      </c>
      <c r="B37" s="4" t="s">
        <v>157</v>
      </c>
    </row>
    <row r="38" spans="1:2" x14ac:dyDescent="0.2">
      <c r="A38" s="128" t="s">
        <v>158</v>
      </c>
      <c r="B38" s="4" t="s">
        <v>159</v>
      </c>
    </row>
    <row r="39" spans="1:2" ht="25.5" x14ac:dyDescent="0.2">
      <c r="A39" s="128" t="s">
        <v>160</v>
      </c>
      <c r="B39" s="4" t="s">
        <v>161</v>
      </c>
    </row>
    <row r="40" spans="1:2" ht="25.5" x14ac:dyDescent="0.2">
      <c r="A40" s="128" t="s">
        <v>162</v>
      </c>
      <c r="B40" s="4" t="s">
        <v>163</v>
      </c>
    </row>
    <row r="41" spans="1:2" ht="25.5" x14ac:dyDescent="0.2">
      <c r="A41" s="128" t="s">
        <v>164</v>
      </c>
      <c r="B41" s="4" t="s">
        <v>165</v>
      </c>
    </row>
    <row r="42" spans="1:2" ht="25.5" x14ac:dyDescent="0.2">
      <c r="A42" s="128" t="s">
        <v>166</v>
      </c>
      <c r="B42" s="4" t="s">
        <v>167</v>
      </c>
    </row>
    <row r="43" spans="1:2" s="8" customFormat="1" ht="63.75" x14ac:dyDescent="0.2">
      <c r="A43" s="129" t="s">
        <v>168</v>
      </c>
      <c r="B43" s="7" t="s">
        <v>169</v>
      </c>
    </row>
    <row r="44" spans="1:2" s="8" customFormat="1" ht="39" customHeight="1" x14ac:dyDescent="0.2">
      <c r="A44" s="129" t="s">
        <v>170</v>
      </c>
      <c r="B44" s="7" t="s">
        <v>171</v>
      </c>
    </row>
    <row r="45" spans="1:2" x14ac:dyDescent="0.2">
      <c r="A45" s="128" t="s">
        <v>172</v>
      </c>
      <c r="B45" s="4" t="s">
        <v>345</v>
      </c>
    </row>
    <row r="46" spans="1:2" x14ac:dyDescent="0.2">
      <c r="A46" s="128" t="s">
        <v>173</v>
      </c>
      <c r="B46" s="4" t="s">
        <v>346</v>
      </c>
    </row>
    <row r="47" spans="1:2" ht="25.5" x14ac:dyDescent="0.2">
      <c r="A47" s="128" t="s">
        <v>174</v>
      </c>
      <c r="B47" s="4" t="s">
        <v>175</v>
      </c>
    </row>
    <row r="48" spans="1:2" ht="25.5" x14ac:dyDescent="0.2">
      <c r="A48" s="128" t="s">
        <v>176</v>
      </c>
      <c r="B48" s="4" t="s">
        <v>177</v>
      </c>
    </row>
    <row r="49" spans="1:2" ht="18.75" customHeight="1" x14ac:dyDescent="0.2">
      <c r="A49" s="128" t="s">
        <v>178</v>
      </c>
      <c r="B49" s="4" t="s">
        <v>179</v>
      </c>
    </row>
    <row r="50" spans="1:2" x14ac:dyDescent="0.2">
      <c r="A50" s="128" t="s">
        <v>180</v>
      </c>
      <c r="B50" s="4" t="s">
        <v>347</v>
      </c>
    </row>
    <row r="51" spans="1:2" x14ac:dyDescent="0.2">
      <c r="A51" s="128" t="s">
        <v>232</v>
      </c>
      <c r="B51" s="4" t="s">
        <v>327</v>
      </c>
    </row>
    <row r="52" spans="1:2" ht="83.25" customHeight="1" x14ac:dyDescent="0.2">
      <c r="A52" s="128" t="s">
        <v>181</v>
      </c>
      <c r="B52" s="4" t="s">
        <v>182</v>
      </c>
    </row>
    <row r="53" spans="1:2" ht="27" customHeight="1" x14ac:dyDescent="0.2">
      <c r="A53" s="128" t="s">
        <v>225</v>
      </c>
      <c r="B53" s="4" t="s">
        <v>328</v>
      </c>
    </row>
    <row r="54" spans="1:2" ht="25.5" x14ac:dyDescent="0.2">
      <c r="A54" s="128" t="s">
        <v>183</v>
      </c>
      <c r="B54" s="4" t="s">
        <v>348</v>
      </c>
    </row>
    <row r="55" spans="1:2" ht="25.5" x14ac:dyDescent="0.2">
      <c r="A55" s="128" t="s">
        <v>184</v>
      </c>
      <c r="B55" s="4" t="s">
        <v>185</v>
      </c>
    </row>
    <row r="56" spans="1:2" ht="25.5" x14ac:dyDescent="0.2">
      <c r="A56" s="128" t="s">
        <v>186</v>
      </c>
      <c r="B56" s="4" t="s">
        <v>349</v>
      </c>
    </row>
    <row r="57" spans="1:2" ht="38.25" x14ac:dyDescent="0.2">
      <c r="A57" s="128" t="s">
        <v>187</v>
      </c>
      <c r="B57" s="4" t="s">
        <v>188</v>
      </c>
    </row>
    <row r="58" spans="1:2" x14ac:dyDescent="0.2">
      <c r="A58" s="128" t="s">
        <v>189</v>
      </c>
      <c r="B58" s="4" t="s">
        <v>190</v>
      </c>
    </row>
    <row r="59" spans="1:2" ht="25.5" x14ac:dyDescent="0.2">
      <c r="A59" s="128" t="s">
        <v>191</v>
      </c>
      <c r="B59" s="4" t="s">
        <v>192</v>
      </c>
    </row>
    <row r="60" spans="1:2" ht="29.25" customHeight="1" x14ac:dyDescent="0.2">
      <c r="A60" s="128" t="s">
        <v>193</v>
      </c>
      <c r="B60" s="4" t="s">
        <v>352</v>
      </c>
    </row>
    <row r="61" spans="1:2" ht="43.5" customHeight="1" x14ac:dyDescent="0.2">
      <c r="A61" s="128" t="s">
        <v>194</v>
      </c>
      <c r="B61" s="4" t="s">
        <v>351</v>
      </c>
    </row>
    <row r="62" spans="1:2" s="9" customFormat="1" ht="63.75" x14ac:dyDescent="0.2">
      <c r="A62" s="130" t="s">
        <v>195</v>
      </c>
      <c r="B62" s="7" t="s">
        <v>169</v>
      </c>
    </row>
    <row r="63" spans="1:2" ht="18" customHeight="1" x14ac:dyDescent="0.2">
      <c r="A63" s="128" t="s">
        <v>353</v>
      </c>
      <c r="B63" s="199" t="s">
        <v>350</v>
      </c>
    </row>
    <row r="64" spans="1:2" x14ac:dyDescent="0.2">
      <c r="A64" s="128" t="s">
        <v>354</v>
      </c>
      <c r="B64" s="200"/>
    </row>
  </sheetData>
  <mergeCells count="2">
    <mergeCell ref="A1:B1"/>
    <mergeCell ref="B63:B6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view="pageBreakPreview" zoomScaleNormal="100" zoomScaleSheetLayoutView="100" workbookViewId="0">
      <pane xSplit="4" ySplit="4" topLeftCell="E173" activePane="bottomRight" state="frozen"/>
      <selection pane="topRight" activeCell="E1" sqref="E1"/>
      <selection pane="bottomLeft" activeCell="A5" sqref="A5"/>
      <selection pane="bottomRight" activeCell="H182" sqref="H182"/>
    </sheetView>
  </sheetViews>
  <sheetFormatPr defaultRowHeight="15.75" x14ac:dyDescent="0.25"/>
  <cols>
    <col min="1" max="1" width="9.140625" style="109"/>
    <col min="2" max="2" width="21.7109375" style="109" customWidth="1"/>
    <col min="3" max="3" width="43.5703125" style="110" customWidth="1"/>
    <col min="4" max="4" width="14.85546875" style="81" customWidth="1"/>
    <col min="5" max="5" width="18.85546875" style="109" customWidth="1"/>
    <col min="6" max="6" width="0.5703125" style="111" customWidth="1"/>
    <col min="7" max="7" width="18.42578125" style="108" customWidth="1"/>
    <col min="8" max="8" width="18.85546875" style="109" bestFit="1" customWidth="1"/>
    <col min="9" max="9" width="0.5703125" style="111" customWidth="1"/>
    <col min="10" max="10" width="18.42578125" style="108" customWidth="1"/>
    <col min="11" max="11" width="17.28515625" style="109" bestFit="1" customWidth="1"/>
    <col min="12" max="257" width="9.140625" style="109"/>
    <col min="258" max="258" width="30.28515625" style="109" customWidth="1"/>
    <col min="259" max="259" width="34.28515625" style="109" customWidth="1"/>
    <col min="260" max="260" width="15.28515625" style="109" customWidth="1"/>
    <col min="261" max="261" width="18.85546875" style="109" bestFit="1" customWidth="1"/>
    <col min="262" max="262" width="0.140625" style="109" customWidth="1"/>
    <col min="263" max="263" width="8.7109375" style="109" bestFit="1" customWidth="1"/>
    <col min="264" max="264" width="10.140625" style="109" bestFit="1" customWidth="1"/>
    <col min="265" max="513" width="9.140625" style="109"/>
    <col min="514" max="514" width="30.28515625" style="109" customWidth="1"/>
    <col min="515" max="515" width="34.28515625" style="109" customWidth="1"/>
    <col min="516" max="516" width="15.28515625" style="109" customWidth="1"/>
    <col min="517" max="517" width="18.85546875" style="109" bestFit="1" customWidth="1"/>
    <col min="518" max="518" width="0.140625" style="109" customWidth="1"/>
    <col min="519" max="519" width="8.7109375" style="109" bestFit="1" customWidth="1"/>
    <col min="520" max="520" width="10.140625" style="109" bestFit="1" customWidth="1"/>
    <col min="521" max="769" width="9.140625" style="109"/>
    <col min="770" max="770" width="30.28515625" style="109" customWidth="1"/>
    <col min="771" max="771" width="34.28515625" style="109" customWidth="1"/>
    <col min="772" max="772" width="15.28515625" style="109" customWidth="1"/>
    <col min="773" max="773" width="18.85546875" style="109" bestFit="1" customWidth="1"/>
    <col min="774" max="774" width="0.140625" style="109" customWidth="1"/>
    <col min="775" max="775" width="8.7109375" style="109" bestFit="1" customWidth="1"/>
    <col min="776" max="776" width="10.140625" style="109" bestFit="1" customWidth="1"/>
    <col min="777" max="1025" width="9.140625" style="109"/>
    <col min="1026" max="1026" width="30.28515625" style="109" customWidth="1"/>
    <col min="1027" max="1027" width="34.28515625" style="109" customWidth="1"/>
    <col min="1028" max="1028" width="15.28515625" style="109" customWidth="1"/>
    <col min="1029" max="1029" width="18.85546875" style="109" bestFit="1" customWidth="1"/>
    <col min="1030" max="1030" width="0.140625" style="109" customWidth="1"/>
    <col min="1031" max="1031" width="8.7109375" style="109" bestFit="1" customWidth="1"/>
    <col min="1032" max="1032" width="10.140625" style="109" bestFit="1" customWidth="1"/>
    <col min="1033" max="1281" width="9.140625" style="109"/>
    <col min="1282" max="1282" width="30.28515625" style="109" customWidth="1"/>
    <col min="1283" max="1283" width="34.28515625" style="109" customWidth="1"/>
    <col min="1284" max="1284" width="15.28515625" style="109" customWidth="1"/>
    <col min="1285" max="1285" width="18.85546875" style="109" bestFit="1" customWidth="1"/>
    <col min="1286" max="1286" width="0.140625" style="109" customWidth="1"/>
    <col min="1287" max="1287" width="8.7109375" style="109" bestFit="1" customWidth="1"/>
    <col min="1288" max="1288" width="10.140625" style="109" bestFit="1" customWidth="1"/>
    <col min="1289" max="1537" width="9.140625" style="109"/>
    <col min="1538" max="1538" width="30.28515625" style="109" customWidth="1"/>
    <col min="1539" max="1539" width="34.28515625" style="109" customWidth="1"/>
    <col min="1540" max="1540" width="15.28515625" style="109" customWidth="1"/>
    <col min="1541" max="1541" width="18.85546875" style="109" bestFit="1" customWidth="1"/>
    <col min="1542" max="1542" width="0.140625" style="109" customWidth="1"/>
    <col min="1543" max="1543" width="8.7109375" style="109" bestFit="1" customWidth="1"/>
    <col min="1544" max="1544" width="10.140625" style="109" bestFit="1" customWidth="1"/>
    <col min="1545" max="1793" width="9.140625" style="109"/>
    <col min="1794" max="1794" width="30.28515625" style="109" customWidth="1"/>
    <col min="1795" max="1795" width="34.28515625" style="109" customWidth="1"/>
    <col min="1796" max="1796" width="15.28515625" style="109" customWidth="1"/>
    <col min="1797" max="1797" width="18.85546875" style="109" bestFit="1" customWidth="1"/>
    <col min="1798" max="1798" width="0.140625" style="109" customWidth="1"/>
    <col min="1799" max="1799" width="8.7109375" style="109" bestFit="1" customWidth="1"/>
    <col min="1800" max="1800" width="10.140625" style="109" bestFit="1" customWidth="1"/>
    <col min="1801" max="2049" width="9.140625" style="109"/>
    <col min="2050" max="2050" width="30.28515625" style="109" customWidth="1"/>
    <col min="2051" max="2051" width="34.28515625" style="109" customWidth="1"/>
    <col min="2052" max="2052" width="15.28515625" style="109" customWidth="1"/>
    <col min="2053" max="2053" width="18.85546875" style="109" bestFit="1" customWidth="1"/>
    <col min="2054" max="2054" width="0.140625" style="109" customWidth="1"/>
    <col min="2055" max="2055" width="8.7109375" style="109" bestFit="1" customWidth="1"/>
    <col min="2056" max="2056" width="10.140625" style="109" bestFit="1" customWidth="1"/>
    <col min="2057" max="2305" width="9.140625" style="109"/>
    <col min="2306" max="2306" width="30.28515625" style="109" customWidth="1"/>
    <col min="2307" max="2307" width="34.28515625" style="109" customWidth="1"/>
    <col min="2308" max="2308" width="15.28515625" style="109" customWidth="1"/>
    <col min="2309" max="2309" width="18.85546875" style="109" bestFit="1" customWidth="1"/>
    <col min="2310" max="2310" width="0.140625" style="109" customWidth="1"/>
    <col min="2311" max="2311" width="8.7109375" style="109" bestFit="1" customWidth="1"/>
    <col min="2312" max="2312" width="10.140625" style="109" bestFit="1" customWidth="1"/>
    <col min="2313" max="2561" width="9.140625" style="109"/>
    <col min="2562" max="2562" width="30.28515625" style="109" customWidth="1"/>
    <col min="2563" max="2563" width="34.28515625" style="109" customWidth="1"/>
    <col min="2564" max="2564" width="15.28515625" style="109" customWidth="1"/>
    <col min="2565" max="2565" width="18.85546875" style="109" bestFit="1" customWidth="1"/>
    <col min="2566" max="2566" width="0.140625" style="109" customWidth="1"/>
    <col min="2567" max="2567" width="8.7109375" style="109" bestFit="1" customWidth="1"/>
    <col min="2568" max="2568" width="10.140625" style="109" bestFit="1" customWidth="1"/>
    <col min="2569" max="2817" width="9.140625" style="109"/>
    <col min="2818" max="2818" width="30.28515625" style="109" customWidth="1"/>
    <col min="2819" max="2819" width="34.28515625" style="109" customWidth="1"/>
    <col min="2820" max="2820" width="15.28515625" style="109" customWidth="1"/>
    <col min="2821" max="2821" width="18.85546875" style="109" bestFit="1" customWidth="1"/>
    <col min="2822" max="2822" width="0.140625" style="109" customWidth="1"/>
    <col min="2823" max="2823" width="8.7109375" style="109" bestFit="1" customWidth="1"/>
    <col min="2824" max="2824" width="10.140625" style="109" bestFit="1" customWidth="1"/>
    <col min="2825" max="3073" width="9.140625" style="109"/>
    <col min="3074" max="3074" width="30.28515625" style="109" customWidth="1"/>
    <col min="3075" max="3075" width="34.28515625" style="109" customWidth="1"/>
    <col min="3076" max="3076" width="15.28515625" style="109" customWidth="1"/>
    <col min="3077" max="3077" width="18.85546875" style="109" bestFit="1" customWidth="1"/>
    <col min="3078" max="3078" width="0.140625" style="109" customWidth="1"/>
    <col min="3079" max="3079" width="8.7109375" style="109" bestFit="1" customWidth="1"/>
    <col min="3080" max="3080" width="10.140625" style="109" bestFit="1" customWidth="1"/>
    <col min="3081" max="3329" width="9.140625" style="109"/>
    <col min="3330" max="3330" width="30.28515625" style="109" customWidth="1"/>
    <col min="3331" max="3331" width="34.28515625" style="109" customWidth="1"/>
    <col min="3332" max="3332" width="15.28515625" style="109" customWidth="1"/>
    <col min="3333" max="3333" width="18.85546875" style="109" bestFit="1" customWidth="1"/>
    <col min="3334" max="3334" width="0.140625" style="109" customWidth="1"/>
    <col min="3335" max="3335" width="8.7109375" style="109" bestFit="1" customWidth="1"/>
    <col min="3336" max="3336" width="10.140625" style="109" bestFit="1" customWidth="1"/>
    <col min="3337" max="3585" width="9.140625" style="109"/>
    <col min="3586" max="3586" width="30.28515625" style="109" customWidth="1"/>
    <col min="3587" max="3587" width="34.28515625" style="109" customWidth="1"/>
    <col min="3588" max="3588" width="15.28515625" style="109" customWidth="1"/>
    <col min="3589" max="3589" width="18.85546875" style="109" bestFit="1" customWidth="1"/>
    <col min="3590" max="3590" width="0.140625" style="109" customWidth="1"/>
    <col min="3591" max="3591" width="8.7109375" style="109" bestFit="1" customWidth="1"/>
    <col min="3592" max="3592" width="10.140625" style="109" bestFit="1" customWidth="1"/>
    <col min="3593" max="3841" width="9.140625" style="109"/>
    <col min="3842" max="3842" width="30.28515625" style="109" customWidth="1"/>
    <col min="3843" max="3843" width="34.28515625" style="109" customWidth="1"/>
    <col min="3844" max="3844" width="15.28515625" style="109" customWidth="1"/>
    <col min="3845" max="3845" width="18.85546875" style="109" bestFit="1" customWidth="1"/>
    <col min="3846" max="3846" width="0.140625" style="109" customWidth="1"/>
    <col min="3847" max="3847" width="8.7109375" style="109" bestFit="1" customWidth="1"/>
    <col min="3848" max="3848" width="10.140625" style="109" bestFit="1" customWidth="1"/>
    <col min="3849" max="4097" width="9.140625" style="109"/>
    <col min="4098" max="4098" width="30.28515625" style="109" customWidth="1"/>
    <col min="4099" max="4099" width="34.28515625" style="109" customWidth="1"/>
    <col min="4100" max="4100" width="15.28515625" style="109" customWidth="1"/>
    <col min="4101" max="4101" width="18.85546875" style="109" bestFit="1" customWidth="1"/>
    <col min="4102" max="4102" width="0.140625" style="109" customWidth="1"/>
    <col min="4103" max="4103" width="8.7109375" style="109" bestFit="1" customWidth="1"/>
    <col min="4104" max="4104" width="10.140625" style="109" bestFit="1" customWidth="1"/>
    <col min="4105" max="4353" width="9.140625" style="109"/>
    <col min="4354" max="4354" width="30.28515625" style="109" customWidth="1"/>
    <col min="4355" max="4355" width="34.28515625" style="109" customWidth="1"/>
    <col min="4356" max="4356" width="15.28515625" style="109" customWidth="1"/>
    <col min="4357" max="4357" width="18.85546875" style="109" bestFit="1" customWidth="1"/>
    <col min="4358" max="4358" width="0.140625" style="109" customWidth="1"/>
    <col min="4359" max="4359" width="8.7109375" style="109" bestFit="1" customWidth="1"/>
    <col min="4360" max="4360" width="10.140625" style="109" bestFit="1" customWidth="1"/>
    <col min="4361" max="4609" width="9.140625" style="109"/>
    <col min="4610" max="4610" width="30.28515625" style="109" customWidth="1"/>
    <col min="4611" max="4611" width="34.28515625" style="109" customWidth="1"/>
    <col min="4612" max="4612" width="15.28515625" style="109" customWidth="1"/>
    <col min="4613" max="4613" width="18.85546875" style="109" bestFit="1" customWidth="1"/>
    <col min="4614" max="4614" width="0.140625" style="109" customWidth="1"/>
    <col min="4615" max="4615" width="8.7109375" style="109" bestFit="1" customWidth="1"/>
    <col min="4616" max="4616" width="10.140625" style="109" bestFit="1" customWidth="1"/>
    <col min="4617" max="4865" width="9.140625" style="109"/>
    <col min="4866" max="4866" width="30.28515625" style="109" customWidth="1"/>
    <col min="4867" max="4867" width="34.28515625" style="109" customWidth="1"/>
    <col min="4868" max="4868" width="15.28515625" style="109" customWidth="1"/>
    <col min="4869" max="4869" width="18.85546875" style="109" bestFit="1" customWidth="1"/>
    <col min="4870" max="4870" width="0.140625" style="109" customWidth="1"/>
    <col min="4871" max="4871" width="8.7109375" style="109" bestFit="1" customWidth="1"/>
    <col min="4872" max="4872" width="10.140625" style="109" bestFit="1" customWidth="1"/>
    <col min="4873" max="5121" width="9.140625" style="109"/>
    <col min="5122" max="5122" width="30.28515625" style="109" customWidth="1"/>
    <col min="5123" max="5123" width="34.28515625" style="109" customWidth="1"/>
    <col min="5124" max="5124" width="15.28515625" style="109" customWidth="1"/>
    <col min="5125" max="5125" width="18.85546875" style="109" bestFit="1" customWidth="1"/>
    <col min="5126" max="5126" width="0.140625" style="109" customWidth="1"/>
    <col min="5127" max="5127" width="8.7109375" style="109" bestFit="1" customWidth="1"/>
    <col min="5128" max="5128" width="10.140625" style="109" bestFit="1" customWidth="1"/>
    <col min="5129" max="5377" width="9.140625" style="109"/>
    <col min="5378" max="5378" width="30.28515625" style="109" customWidth="1"/>
    <col min="5379" max="5379" width="34.28515625" style="109" customWidth="1"/>
    <col min="5380" max="5380" width="15.28515625" style="109" customWidth="1"/>
    <col min="5381" max="5381" width="18.85546875" style="109" bestFit="1" customWidth="1"/>
    <col min="5382" max="5382" width="0.140625" style="109" customWidth="1"/>
    <col min="5383" max="5383" width="8.7109375" style="109" bestFit="1" customWidth="1"/>
    <col min="5384" max="5384" width="10.140625" style="109" bestFit="1" customWidth="1"/>
    <col min="5385" max="5633" width="9.140625" style="109"/>
    <col min="5634" max="5634" width="30.28515625" style="109" customWidth="1"/>
    <col min="5635" max="5635" width="34.28515625" style="109" customWidth="1"/>
    <col min="5636" max="5636" width="15.28515625" style="109" customWidth="1"/>
    <col min="5637" max="5637" width="18.85546875" style="109" bestFit="1" customWidth="1"/>
    <col min="5638" max="5638" width="0.140625" style="109" customWidth="1"/>
    <col min="5639" max="5639" width="8.7109375" style="109" bestFit="1" customWidth="1"/>
    <col min="5640" max="5640" width="10.140625" style="109" bestFit="1" customWidth="1"/>
    <col min="5641" max="5889" width="9.140625" style="109"/>
    <col min="5890" max="5890" width="30.28515625" style="109" customWidth="1"/>
    <col min="5891" max="5891" width="34.28515625" style="109" customWidth="1"/>
    <col min="5892" max="5892" width="15.28515625" style="109" customWidth="1"/>
    <col min="5893" max="5893" width="18.85546875" style="109" bestFit="1" customWidth="1"/>
    <col min="5894" max="5894" width="0.140625" style="109" customWidth="1"/>
    <col min="5895" max="5895" width="8.7109375" style="109" bestFit="1" customWidth="1"/>
    <col min="5896" max="5896" width="10.140625" style="109" bestFit="1" customWidth="1"/>
    <col min="5897" max="6145" width="9.140625" style="109"/>
    <col min="6146" max="6146" width="30.28515625" style="109" customWidth="1"/>
    <col min="6147" max="6147" width="34.28515625" style="109" customWidth="1"/>
    <col min="6148" max="6148" width="15.28515625" style="109" customWidth="1"/>
    <col min="6149" max="6149" width="18.85546875" style="109" bestFit="1" customWidth="1"/>
    <col min="6150" max="6150" width="0.140625" style="109" customWidth="1"/>
    <col min="6151" max="6151" width="8.7109375" style="109" bestFit="1" customWidth="1"/>
    <col min="6152" max="6152" width="10.140625" style="109" bestFit="1" customWidth="1"/>
    <col min="6153" max="6401" width="9.140625" style="109"/>
    <col min="6402" max="6402" width="30.28515625" style="109" customWidth="1"/>
    <col min="6403" max="6403" width="34.28515625" style="109" customWidth="1"/>
    <col min="6404" max="6404" width="15.28515625" style="109" customWidth="1"/>
    <col min="6405" max="6405" width="18.85546875" style="109" bestFit="1" customWidth="1"/>
    <col min="6406" max="6406" width="0.140625" style="109" customWidth="1"/>
    <col min="6407" max="6407" width="8.7109375" style="109" bestFit="1" customWidth="1"/>
    <col min="6408" max="6408" width="10.140625" style="109" bestFit="1" customWidth="1"/>
    <col min="6409" max="6657" width="9.140625" style="109"/>
    <col min="6658" max="6658" width="30.28515625" style="109" customWidth="1"/>
    <col min="6659" max="6659" width="34.28515625" style="109" customWidth="1"/>
    <col min="6660" max="6660" width="15.28515625" style="109" customWidth="1"/>
    <col min="6661" max="6661" width="18.85546875" style="109" bestFit="1" customWidth="1"/>
    <col min="6662" max="6662" width="0.140625" style="109" customWidth="1"/>
    <col min="6663" max="6663" width="8.7109375" style="109" bestFit="1" customWidth="1"/>
    <col min="6664" max="6664" width="10.140625" style="109" bestFit="1" customWidth="1"/>
    <col min="6665" max="6913" width="9.140625" style="109"/>
    <col min="6914" max="6914" width="30.28515625" style="109" customWidth="1"/>
    <col min="6915" max="6915" width="34.28515625" style="109" customWidth="1"/>
    <col min="6916" max="6916" width="15.28515625" style="109" customWidth="1"/>
    <col min="6917" max="6917" width="18.85546875" style="109" bestFit="1" customWidth="1"/>
    <col min="6918" max="6918" width="0.140625" style="109" customWidth="1"/>
    <col min="6919" max="6919" width="8.7109375" style="109" bestFit="1" customWidth="1"/>
    <col min="6920" max="6920" width="10.140625" style="109" bestFit="1" customWidth="1"/>
    <col min="6921" max="7169" width="9.140625" style="109"/>
    <col min="7170" max="7170" width="30.28515625" style="109" customWidth="1"/>
    <col min="7171" max="7171" width="34.28515625" style="109" customWidth="1"/>
    <col min="7172" max="7172" width="15.28515625" style="109" customWidth="1"/>
    <col min="7173" max="7173" width="18.85546875" style="109" bestFit="1" customWidth="1"/>
    <col min="7174" max="7174" width="0.140625" style="109" customWidth="1"/>
    <col min="7175" max="7175" width="8.7109375" style="109" bestFit="1" customWidth="1"/>
    <col min="7176" max="7176" width="10.140625" style="109" bestFit="1" customWidth="1"/>
    <col min="7177" max="7425" width="9.140625" style="109"/>
    <col min="7426" max="7426" width="30.28515625" style="109" customWidth="1"/>
    <col min="7427" max="7427" width="34.28515625" style="109" customWidth="1"/>
    <col min="7428" max="7428" width="15.28515625" style="109" customWidth="1"/>
    <col min="7429" max="7429" width="18.85546875" style="109" bestFit="1" customWidth="1"/>
    <col min="7430" max="7430" width="0.140625" style="109" customWidth="1"/>
    <col min="7431" max="7431" width="8.7109375" style="109" bestFit="1" customWidth="1"/>
    <col min="7432" max="7432" width="10.140625" style="109" bestFit="1" customWidth="1"/>
    <col min="7433" max="7681" width="9.140625" style="109"/>
    <col min="7682" max="7682" width="30.28515625" style="109" customWidth="1"/>
    <col min="7683" max="7683" width="34.28515625" style="109" customWidth="1"/>
    <col min="7684" max="7684" width="15.28515625" style="109" customWidth="1"/>
    <col min="7685" max="7685" width="18.85546875" style="109" bestFit="1" customWidth="1"/>
    <col min="7686" max="7686" width="0.140625" style="109" customWidth="1"/>
    <col min="7687" max="7687" width="8.7109375" style="109" bestFit="1" customWidth="1"/>
    <col min="7688" max="7688" width="10.140625" style="109" bestFit="1" customWidth="1"/>
    <col min="7689" max="7937" width="9.140625" style="109"/>
    <col min="7938" max="7938" width="30.28515625" style="109" customWidth="1"/>
    <col min="7939" max="7939" width="34.28515625" style="109" customWidth="1"/>
    <col min="7940" max="7940" width="15.28515625" style="109" customWidth="1"/>
    <col min="7941" max="7941" width="18.85546875" style="109" bestFit="1" customWidth="1"/>
    <col min="7942" max="7942" width="0.140625" style="109" customWidth="1"/>
    <col min="7943" max="7943" width="8.7109375" style="109" bestFit="1" customWidth="1"/>
    <col min="7944" max="7944" width="10.140625" style="109" bestFit="1" customWidth="1"/>
    <col min="7945" max="8193" width="9.140625" style="109"/>
    <col min="8194" max="8194" width="30.28515625" style="109" customWidth="1"/>
    <col min="8195" max="8195" width="34.28515625" style="109" customWidth="1"/>
    <col min="8196" max="8196" width="15.28515625" style="109" customWidth="1"/>
    <col min="8197" max="8197" width="18.85546875" style="109" bestFit="1" customWidth="1"/>
    <col min="8198" max="8198" width="0.140625" style="109" customWidth="1"/>
    <col min="8199" max="8199" width="8.7109375" style="109" bestFit="1" customWidth="1"/>
    <col min="8200" max="8200" width="10.140625" style="109" bestFit="1" customWidth="1"/>
    <col min="8201" max="8449" width="9.140625" style="109"/>
    <col min="8450" max="8450" width="30.28515625" style="109" customWidth="1"/>
    <col min="8451" max="8451" width="34.28515625" style="109" customWidth="1"/>
    <col min="8452" max="8452" width="15.28515625" style="109" customWidth="1"/>
    <col min="8453" max="8453" width="18.85546875" style="109" bestFit="1" customWidth="1"/>
    <col min="8454" max="8454" width="0.140625" style="109" customWidth="1"/>
    <col min="8455" max="8455" width="8.7109375" style="109" bestFit="1" customWidth="1"/>
    <col min="8456" max="8456" width="10.140625" style="109" bestFit="1" customWidth="1"/>
    <col min="8457" max="8705" width="9.140625" style="109"/>
    <col min="8706" max="8706" width="30.28515625" style="109" customWidth="1"/>
    <col min="8707" max="8707" width="34.28515625" style="109" customWidth="1"/>
    <col min="8708" max="8708" width="15.28515625" style="109" customWidth="1"/>
    <col min="8709" max="8709" width="18.85546875" style="109" bestFit="1" customWidth="1"/>
    <col min="8710" max="8710" width="0.140625" style="109" customWidth="1"/>
    <col min="8711" max="8711" width="8.7109375" style="109" bestFit="1" customWidth="1"/>
    <col min="8712" max="8712" width="10.140625" style="109" bestFit="1" customWidth="1"/>
    <col min="8713" max="8961" width="9.140625" style="109"/>
    <col min="8962" max="8962" width="30.28515625" style="109" customWidth="1"/>
    <col min="8963" max="8963" width="34.28515625" style="109" customWidth="1"/>
    <col min="8964" max="8964" width="15.28515625" style="109" customWidth="1"/>
    <col min="8965" max="8965" width="18.85546875" style="109" bestFit="1" customWidth="1"/>
    <col min="8966" max="8966" width="0.140625" style="109" customWidth="1"/>
    <col min="8967" max="8967" width="8.7109375" style="109" bestFit="1" customWidth="1"/>
    <col min="8968" max="8968" width="10.140625" style="109" bestFit="1" customWidth="1"/>
    <col min="8969" max="9217" width="9.140625" style="109"/>
    <col min="9218" max="9218" width="30.28515625" style="109" customWidth="1"/>
    <col min="9219" max="9219" width="34.28515625" style="109" customWidth="1"/>
    <col min="9220" max="9220" width="15.28515625" style="109" customWidth="1"/>
    <col min="9221" max="9221" width="18.85546875" style="109" bestFit="1" customWidth="1"/>
    <col min="9222" max="9222" width="0.140625" style="109" customWidth="1"/>
    <col min="9223" max="9223" width="8.7109375" style="109" bestFit="1" customWidth="1"/>
    <col min="9224" max="9224" width="10.140625" style="109" bestFit="1" customWidth="1"/>
    <col min="9225" max="9473" width="9.140625" style="109"/>
    <col min="9474" max="9474" width="30.28515625" style="109" customWidth="1"/>
    <col min="9475" max="9475" width="34.28515625" style="109" customWidth="1"/>
    <col min="9476" max="9476" width="15.28515625" style="109" customWidth="1"/>
    <col min="9477" max="9477" width="18.85546875" style="109" bestFit="1" customWidth="1"/>
    <col min="9478" max="9478" width="0.140625" style="109" customWidth="1"/>
    <col min="9479" max="9479" width="8.7109375" style="109" bestFit="1" customWidth="1"/>
    <col min="9480" max="9480" width="10.140625" style="109" bestFit="1" customWidth="1"/>
    <col min="9481" max="9729" width="9.140625" style="109"/>
    <col min="9730" max="9730" width="30.28515625" style="109" customWidth="1"/>
    <col min="9731" max="9731" width="34.28515625" style="109" customWidth="1"/>
    <col min="9732" max="9732" width="15.28515625" style="109" customWidth="1"/>
    <col min="9733" max="9733" width="18.85546875" style="109" bestFit="1" customWidth="1"/>
    <col min="9734" max="9734" width="0.140625" style="109" customWidth="1"/>
    <col min="9735" max="9735" width="8.7109375" style="109" bestFit="1" customWidth="1"/>
    <col min="9736" max="9736" width="10.140625" style="109" bestFit="1" customWidth="1"/>
    <col min="9737" max="9985" width="9.140625" style="109"/>
    <col min="9986" max="9986" width="30.28515625" style="109" customWidth="1"/>
    <col min="9987" max="9987" width="34.28515625" style="109" customWidth="1"/>
    <col min="9988" max="9988" width="15.28515625" style="109" customWidth="1"/>
    <col min="9989" max="9989" width="18.85546875" style="109" bestFit="1" customWidth="1"/>
    <col min="9990" max="9990" width="0.140625" style="109" customWidth="1"/>
    <col min="9991" max="9991" width="8.7109375" style="109" bestFit="1" customWidth="1"/>
    <col min="9992" max="9992" width="10.140625" style="109" bestFit="1" customWidth="1"/>
    <col min="9993" max="10241" width="9.140625" style="109"/>
    <col min="10242" max="10242" width="30.28515625" style="109" customWidth="1"/>
    <col min="10243" max="10243" width="34.28515625" style="109" customWidth="1"/>
    <col min="10244" max="10244" width="15.28515625" style="109" customWidth="1"/>
    <col min="10245" max="10245" width="18.85546875" style="109" bestFit="1" customWidth="1"/>
    <col min="10246" max="10246" width="0.140625" style="109" customWidth="1"/>
    <col min="10247" max="10247" width="8.7109375" style="109" bestFit="1" customWidth="1"/>
    <col min="10248" max="10248" width="10.140625" style="109" bestFit="1" customWidth="1"/>
    <col min="10249" max="10497" width="9.140625" style="109"/>
    <col min="10498" max="10498" width="30.28515625" style="109" customWidth="1"/>
    <col min="10499" max="10499" width="34.28515625" style="109" customWidth="1"/>
    <col min="10500" max="10500" width="15.28515625" style="109" customWidth="1"/>
    <col min="10501" max="10501" width="18.85546875" style="109" bestFit="1" customWidth="1"/>
    <col min="10502" max="10502" width="0.140625" style="109" customWidth="1"/>
    <col min="10503" max="10503" width="8.7109375" style="109" bestFit="1" customWidth="1"/>
    <col min="10504" max="10504" width="10.140625" style="109" bestFit="1" customWidth="1"/>
    <col min="10505" max="10753" width="9.140625" style="109"/>
    <col min="10754" max="10754" width="30.28515625" style="109" customWidth="1"/>
    <col min="10755" max="10755" width="34.28515625" style="109" customWidth="1"/>
    <col min="10756" max="10756" width="15.28515625" style="109" customWidth="1"/>
    <col min="10757" max="10757" width="18.85546875" style="109" bestFit="1" customWidth="1"/>
    <col min="10758" max="10758" width="0.140625" style="109" customWidth="1"/>
    <col min="10759" max="10759" width="8.7109375" style="109" bestFit="1" customWidth="1"/>
    <col min="10760" max="10760" width="10.140625" style="109" bestFit="1" customWidth="1"/>
    <col min="10761" max="11009" width="9.140625" style="109"/>
    <col min="11010" max="11010" width="30.28515625" style="109" customWidth="1"/>
    <col min="11011" max="11011" width="34.28515625" style="109" customWidth="1"/>
    <col min="11012" max="11012" width="15.28515625" style="109" customWidth="1"/>
    <col min="11013" max="11013" width="18.85546875" style="109" bestFit="1" customWidth="1"/>
    <col min="11014" max="11014" width="0.140625" style="109" customWidth="1"/>
    <col min="11015" max="11015" width="8.7109375" style="109" bestFit="1" customWidth="1"/>
    <col min="11016" max="11016" width="10.140625" style="109" bestFit="1" customWidth="1"/>
    <col min="11017" max="11265" width="9.140625" style="109"/>
    <col min="11266" max="11266" width="30.28515625" style="109" customWidth="1"/>
    <col min="11267" max="11267" width="34.28515625" style="109" customWidth="1"/>
    <col min="11268" max="11268" width="15.28515625" style="109" customWidth="1"/>
    <col min="11269" max="11269" width="18.85546875" style="109" bestFit="1" customWidth="1"/>
    <col min="11270" max="11270" width="0.140625" style="109" customWidth="1"/>
    <col min="11271" max="11271" width="8.7109375" style="109" bestFit="1" customWidth="1"/>
    <col min="11272" max="11272" width="10.140625" style="109" bestFit="1" customWidth="1"/>
    <col min="11273" max="11521" width="9.140625" style="109"/>
    <col min="11522" max="11522" width="30.28515625" style="109" customWidth="1"/>
    <col min="11523" max="11523" width="34.28515625" style="109" customWidth="1"/>
    <col min="11524" max="11524" width="15.28515625" style="109" customWidth="1"/>
    <col min="11525" max="11525" width="18.85546875" style="109" bestFit="1" customWidth="1"/>
    <col min="11526" max="11526" width="0.140625" style="109" customWidth="1"/>
    <col min="11527" max="11527" width="8.7109375" style="109" bestFit="1" customWidth="1"/>
    <col min="11528" max="11528" width="10.140625" style="109" bestFit="1" customWidth="1"/>
    <col min="11529" max="11777" width="9.140625" style="109"/>
    <col min="11778" max="11778" width="30.28515625" style="109" customWidth="1"/>
    <col min="11779" max="11779" width="34.28515625" style="109" customWidth="1"/>
    <col min="11780" max="11780" width="15.28515625" style="109" customWidth="1"/>
    <col min="11781" max="11781" width="18.85546875" style="109" bestFit="1" customWidth="1"/>
    <col min="11782" max="11782" width="0.140625" style="109" customWidth="1"/>
    <col min="11783" max="11783" width="8.7109375" style="109" bestFit="1" customWidth="1"/>
    <col min="11784" max="11784" width="10.140625" style="109" bestFit="1" customWidth="1"/>
    <col min="11785" max="12033" width="9.140625" style="109"/>
    <col min="12034" max="12034" width="30.28515625" style="109" customWidth="1"/>
    <col min="12035" max="12035" width="34.28515625" style="109" customWidth="1"/>
    <col min="12036" max="12036" width="15.28515625" style="109" customWidth="1"/>
    <col min="12037" max="12037" width="18.85546875" style="109" bestFit="1" customWidth="1"/>
    <col min="12038" max="12038" width="0.140625" style="109" customWidth="1"/>
    <col min="12039" max="12039" width="8.7109375" style="109" bestFit="1" customWidth="1"/>
    <col min="12040" max="12040" width="10.140625" style="109" bestFit="1" customWidth="1"/>
    <col min="12041" max="12289" width="9.140625" style="109"/>
    <col min="12290" max="12290" width="30.28515625" style="109" customWidth="1"/>
    <col min="12291" max="12291" width="34.28515625" style="109" customWidth="1"/>
    <col min="12292" max="12292" width="15.28515625" style="109" customWidth="1"/>
    <col min="12293" max="12293" width="18.85546875" style="109" bestFit="1" customWidth="1"/>
    <col min="12294" max="12294" width="0.140625" style="109" customWidth="1"/>
    <col min="12295" max="12295" width="8.7109375" style="109" bestFit="1" customWidth="1"/>
    <col min="12296" max="12296" width="10.140625" style="109" bestFit="1" customWidth="1"/>
    <col min="12297" max="12545" width="9.140625" style="109"/>
    <col min="12546" max="12546" width="30.28515625" style="109" customWidth="1"/>
    <col min="12547" max="12547" width="34.28515625" style="109" customWidth="1"/>
    <col min="12548" max="12548" width="15.28515625" style="109" customWidth="1"/>
    <col min="12549" max="12549" width="18.85546875" style="109" bestFit="1" customWidth="1"/>
    <col min="12550" max="12550" width="0.140625" style="109" customWidth="1"/>
    <col min="12551" max="12551" width="8.7109375" style="109" bestFit="1" customWidth="1"/>
    <col min="12552" max="12552" width="10.140625" style="109" bestFit="1" customWidth="1"/>
    <col min="12553" max="12801" width="9.140625" style="109"/>
    <col min="12802" max="12802" width="30.28515625" style="109" customWidth="1"/>
    <col min="12803" max="12803" width="34.28515625" style="109" customWidth="1"/>
    <col min="12804" max="12804" width="15.28515625" style="109" customWidth="1"/>
    <col min="12805" max="12805" width="18.85546875" style="109" bestFit="1" customWidth="1"/>
    <col min="12806" max="12806" width="0.140625" style="109" customWidth="1"/>
    <col min="12807" max="12807" width="8.7109375" style="109" bestFit="1" customWidth="1"/>
    <col min="12808" max="12808" width="10.140625" style="109" bestFit="1" customWidth="1"/>
    <col min="12809" max="13057" width="9.140625" style="109"/>
    <col min="13058" max="13058" width="30.28515625" style="109" customWidth="1"/>
    <col min="13059" max="13059" width="34.28515625" style="109" customWidth="1"/>
    <col min="13060" max="13060" width="15.28515625" style="109" customWidth="1"/>
    <col min="13061" max="13061" width="18.85546875" style="109" bestFit="1" customWidth="1"/>
    <col min="13062" max="13062" width="0.140625" style="109" customWidth="1"/>
    <col min="13063" max="13063" width="8.7109375" style="109" bestFit="1" customWidth="1"/>
    <col min="13064" max="13064" width="10.140625" style="109" bestFit="1" customWidth="1"/>
    <col min="13065" max="13313" width="9.140625" style="109"/>
    <col min="13314" max="13314" width="30.28515625" style="109" customWidth="1"/>
    <col min="13315" max="13315" width="34.28515625" style="109" customWidth="1"/>
    <col min="13316" max="13316" width="15.28515625" style="109" customWidth="1"/>
    <col min="13317" max="13317" width="18.85546875" style="109" bestFit="1" customWidth="1"/>
    <col min="13318" max="13318" width="0.140625" style="109" customWidth="1"/>
    <col min="13319" max="13319" width="8.7109375" style="109" bestFit="1" customWidth="1"/>
    <col min="13320" max="13320" width="10.140625" style="109" bestFit="1" customWidth="1"/>
    <col min="13321" max="13569" width="9.140625" style="109"/>
    <col min="13570" max="13570" width="30.28515625" style="109" customWidth="1"/>
    <col min="13571" max="13571" width="34.28515625" style="109" customWidth="1"/>
    <col min="13572" max="13572" width="15.28515625" style="109" customWidth="1"/>
    <col min="13573" max="13573" width="18.85546875" style="109" bestFit="1" customWidth="1"/>
    <col min="13574" max="13574" width="0.140625" style="109" customWidth="1"/>
    <col min="13575" max="13575" width="8.7109375" style="109" bestFit="1" customWidth="1"/>
    <col min="13576" max="13576" width="10.140625" style="109" bestFit="1" customWidth="1"/>
    <col min="13577" max="13825" width="9.140625" style="109"/>
    <col min="13826" max="13826" width="30.28515625" style="109" customWidth="1"/>
    <col min="13827" max="13827" width="34.28515625" style="109" customWidth="1"/>
    <col min="13828" max="13828" width="15.28515625" style="109" customWidth="1"/>
    <col min="13829" max="13829" width="18.85546875" style="109" bestFit="1" customWidth="1"/>
    <col min="13830" max="13830" width="0.140625" style="109" customWidth="1"/>
    <col min="13831" max="13831" width="8.7109375" style="109" bestFit="1" customWidth="1"/>
    <col min="13832" max="13832" width="10.140625" style="109" bestFit="1" customWidth="1"/>
    <col min="13833" max="14081" width="9.140625" style="109"/>
    <col min="14082" max="14082" width="30.28515625" style="109" customWidth="1"/>
    <col min="14083" max="14083" width="34.28515625" style="109" customWidth="1"/>
    <col min="14084" max="14084" width="15.28515625" style="109" customWidth="1"/>
    <col min="14085" max="14085" width="18.85546875" style="109" bestFit="1" customWidth="1"/>
    <col min="14086" max="14086" width="0.140625" style="109" customWidth="1"/>
    <col min="14087" max="14087" width="8.7109375" style="109" bestFit="1" customWidth="1"/>
    <col min="14088" max="14088" width="10.140625" style="109" bestFit="1" customWidth="1"/>
    <col min="14089" max="14337" width="9.140625" style="109"/>
    <col min="14338" max="14338" width="30.28515625" style="109" customWidth="1"/>
    <col min="14339" max="14339" width="34.28515625" style="109" customWidth="1"/>
    <col min="14340" max="14340" width="15.28515625" style="109" customWidth="1"/>
    <col min="14341" max="14341" width="18.85546875" style="109" bestFit="1" customWidth="1"/>
    <col min="14342" max="14342" width="0.140625" style="109" customWidth="1"/>
    <col min="14343" max="14343" width="8.7109375" style="109" bestFit="1" customWidth="1"/>
    <col min="14344" max="14344" width="10.140625" style="109" bestFit="1" customWidth="1"/>
    <col min="14345" max="14593" width="9.140625" style="109"/>
    <col min="14594" max="14594" width="30.28515625" style="109" customWidth="1"/>
    <col min="14595" max="14595" width="34.28515625" style="109" customWidth="1"/>
    <col min="14596" max="14596" width="15.28515625" style="109" customWidth="1"/>
    <col min="14597" max="14597" width="18.85546875" style="109" bestFit="1" customWidth="1"/>
    <col min="14598" max="14598" width="0.140625" style="109" customWidth="1"/>
    <col min="14599" max="14599" width="8.7109375" style="109" bestFit="1" customWidth="1"/>
    <col min="14600" max="14600" width="10.140625" style="109" bestFit="1" customWidth="1"/>
    <col min="14601" max="14849" width="9.140625" style="109"/>
    <col min="14850" max="14850" width="30.28515625" style="109" customWidth="1"/>
    <col min="14851" max="14851" width="34.28515625" style="109" customWidth="1"/>
    <col min="14852" max="14852" width="15.28515625" style="109" customWidth="1"/>
    <col min="14853" max="14853" width="18.85546875" style="109" bestFit="1" customWidth="1"/>
    <col min="14854" max="14854" width="0.140625" style="109" customWidth="1"/>
    <col min="14855" max="14855" width="8.7109375" style="109" bestFit="1" customWidth="1"/>
    <col min="14856" max="14856" width="10.140625" style="109" bestFit="1" customWidth="1"/>
    <col min="14857" max="15105" width="9.140625" style="109"/>
    <col min="15106" max="15106" width="30.28515625" style="109" customWidth="1"/>
    <col min="15107" max="15107" width="34.28515625" style="109" customWidth="1"/>
    <col min="15108" max="15108" width="15.28515625" style="109" customWidth="1"/>
    <col min="15109" max="15109" width="18.85546875" style="109" bestFit="1" customWidth="1"/>
    <col min="15110" max="15110" width="0.140625" style="109" customWidth="1"/>
    <col min="15111" max="15111" width="8.7109375" style="109" bestFit="1" customWidth="1"/>
    <col min="15112" max="15112" width="10.140625" style="109" bestFit="1" customWidth="1"/>
    <col min="15113" max="15361" width="9.140625" style="109"/>
    <col min="15362" max="15362" width="30.28515625" style="109" customWidth="1"/>
    <col min="15363" max="15363" width="34.28515625" style="109" customWidth="1"/>
    <col min="15364" max="15364" width="15.28515625" style="109" customWidth="1"/>
    <col min="15365" max="15365" width="18.85546875" style="109" bestFit="1" customWidth="1"/>
    <col min="15366" max="15366" width="0.140625" style="109" customWidth="1"/>
    <col min="15367" max="15367" width="8.7109375" style="109" bestFit="1" customWidth="1"/>
    <col min="15368" max="15368" width="10.140625" style="109" bestFit="1" customWidth="1"/>
    <col min="15369" max="15617" width="9.140625" style="109"/>
    <col min="15618" max="15618" width="30.28515625" style="109" customWidth="1"/>
    <col min="15619" max="15619" width="34.28515625" style="109" customWidth="1"/>
    <col min="15620" max="15620" width="15.28515625" style="109" customWidth="1"/>
    <col min="15621" max="15621" width="18.85546875" style="109" bestFit="1" customWidth="1"/>
    <col min="15622" max="15622" width="0.140625" style="109" customWidth="1"/>
    <col min="15623" max="15623" width="8.7109375" style="109" bestFit="1" customWidth="1"/>
    <col min="15624" max="15624" width="10.140625" style="109" bestFit="1" customWidth="1"/>
    <col min="15625" max="15873" width="9.140625" style="109"/>
    <col min="15874" max="15874" width="30.28515625" style="109" customWidth="1"/>
    <col min="15875" max="15875" width="34.28515625" style="109" customWidth="1"/>
    <col min="15876" max="15876" width="15.28515625" style="109" customWidth="1"/>
    <col min="15877" max="15877" width="18.85546875" style="109" bestFit="1" customWidth="1"/>
    <col min="15878" max="15878" width="0.140625" style="109" customWidth="1"/>
    <col min="15879" max="15879" width="8.7109375" style="109" bestFit="1" customWidth="1"/>
    <col min="15880" max="15880" width="10.140625" style="109" bestFit="1" customWidth="1"/>
    <col min="15881" max="16129" width="9.140625" style="109"/>
    <col min="16130" max="16130" width="30.28515625" style="109" customWidth="1"/>
    <col min="16131" max="16131" width="34.28515625" style="109" customWidth="1"/>
    <col min="16132" max="16132" width="15.28515625" style="109" customWidth="1"/>
    <col min="16133" max="16133" width="18.85546875" style="109" bestFit="1" customWidth="1"/>
    <col min="16134" max="16134" width="0.140625" style="109" customWidth="1"/>
    <col min="16135" max="16135" width="8.7109375" style="109" bestFit="1" customWidth="1"/>
    <col min="16136" max="16136" width="10.140625" style="109" bestFit="1" customWidth="1"/>
    <col min="16137" max="16384" width="9.140625" style="109"/>
  </cols>
  <sheetData>
    <row r="1" spans="1:10" s="81" customFormat="1" ht="50.25" customHeight="1" x14ac:dyDescent="0.3">
      <c r="A1" s="223" t="s">
        <v>311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s="81" customFormat="1" ht="30.75" customHeight="1" x14ac:dyDescent="0.3">
      <c r="A2" s="207" t="s">
        <v>197</v>
      </c>
      <c r="B2" s="242" t="s">
        <v>198</v>
      </c>
      <c r="C2" s="239" t="s">
        <v>237</v>
      </c>
      <c r="D2" s="230" t="s">
        <v>238</v>
      </c>
      <c r="E2" s="245" t="s">
        <v>317</v>
      </c>
      <c r="F2" s="246"/>
      <c r="G2" s="246"/>
      <c r="H2" s="246"/>
      <c r="I2" s="246"/>
      <c r="J2" s="247"/>
    </row>
    <row r="3" spans="1:10" s="81" customFormat="1" ht="15.75" customHeight="1" x14ac:dyDescent="0.25">
      <c r="A3" s="209"/>
      <c r="B3" s="243"/>
      <c r="C3" s="240"/>
      <c r="D3" s="231"/>
      <c r="E3" s="236" t="s">
        <v>355</v>
      </c>
      <c r="F3" s="237"/>
      <c r="G3" s="238"/>
      <c r="H3" s="236" t="s">
        <v>356</v>
      </c>
      <c r="I3" s="237"/>
      <c r="J3" s="238"/>
    </row>
    <row r="4" spans="1:10" s="81" customFormat="1" ht="34.5" customHeight="1" x14ac:dyDescent="0.25">
      <c r="A4" s="208"/>
      <c r="B4" s="244"/>
      <c r="C4" s="241"/>
      <c r="D4" s="232"/>
      <c r="E4" s="82" t="s">
        <v>205</v>
      </c>
      <c r="F4" s="83" t="s">
        <v>239</v>
      </c>
      <c r="G4" s="84" t="s">
        <v>206</v>
      </c>
      <c r="H4" s="82" t="s">
        <v>205</v>
      </c>
      <c r="I4" s="83" t="s">
        <v>239</v>
      </c>
      <c r="J4" s="84" t="s">
        <v>206</v>
      </c>
    </row>
    <row r="5" spans="1:10" s="81" customFormat="1" x14ac:dyDescent="0.25">
      <c r="A5" s="207">
        <v>560264</v>
      </c>
      <c r="B5" s="207" t="s">
        <v>240</v>
      </c>
      <c r="C5" s="224" t="s">
        <v>241</v>
      </c>
      <c r="D5" s="85">
        <v>19</v>
      </c>
      <c r="E5" s="86">
        <f>G5*F5</f>
        <v>15894431.550000001</v>
      </c>
      <c r="F5" s="86">
        <v>353209.59</v>
      </c>
      <c r="G5" s="87">
        <v>45</v>
      </c>
      <c r="H5" s="86">
        <f>J5*I5</f>
        <v>0</v>
      </c>
      <c r="I5" s="86">
        <v>353209.59</v>
      </c>
      <c r="J5" s="87">
        <v>0</v>
      </c>
    </row>
    <row r="6" spans="1:10" s="81" customFormat="1" x14ac:dyDescent="0.25">
      <c r="A6" s="209"/>
      <c r="B6" s="209"/>
      <c r="C6" s="224"/>
      <c r="D6" s="85">
        <v>20</v>
      </c>
      <c r="E6" s="86">
        <f>G6*F6</f>
        <v>14727778.199999999</v>
      </c>
      <c r="F6" s="86">
        <v>736388.91</v>
      </c>
      <c r="G6" s="87">
        <v>20</v>
      </c>
      <c r="H6" s="86">
        <f>J6*I6</f>
        <v>0</v>
      </c>
      <c r="I6" s="86">
        <v>736388.91</v>
      </c>
      <c r="J6" s="87">
        <v>0</v>
      </c>
    </row>
    <row r="7" spans="1:10" s="81" customFormat="1" x14ac:dyDescent="0.25">
      <c r="A7" s="209"/>
      <c r="B7" s="209"/>
      <c r="C7" s="137" t="s">
        <v>242</v>
      </c>
      <c r="D7" s="134"/>
      <c r="E7" s="138">
        <f t="shared" ref="E7:J7" si="0">E5+E6</f>
        <v>30622209.75</v>
      </c>
      <c r="F7" s="138">
        <f t="shared" si="0"/>
        <v>1089598.5</v>
      </c>
      <c r="G7" s="139">
        <f t="shared" si="0"/>
        <v>65</v>
      </c>
      <c r="H7" s="138">
        <f t="shared" si="0"/>
        <v>0</v>
      </c>
      <c r="I7" s="138">
        <f t="shared" si="0"/>
        <v>1089598.5</v>
      </c>
      <c r="J7" s="139">
        <f t="shared" si="0"/>
        <v>0</v>
      </c>
    </row>
    <row r="8" spans="1:10" s="81" customFormat="1" x14ac:dyDescent="0.25">
      <c r="A8" s="209"/>
      <c r="B8" s="209"/>
      <c r="C8" s="225" t="s">
        <v>243</v>
      </c>
      <c r="D8" s="85">
        <v>78</v>
      </c>
      <c r="E8" s="86">
        <f>G8*F8</f>
        <v>54891908</v>
      </c>
      <c r="F8" s="86">
        <v>137229.76999999999</v>
      </c>
      <c r="G8" s="87">
        <v>400</v>
      </c>
      <c r="H8" s="86">
        <f>J8*I8</f>
        <v>0</v>
      </c>
      <c r="I8" s="86">
        <v>137229.76999999999</v>
      </c>
      <c r="J8" s="87">
        <v>0</v>
      </c>
    </row>
    <row r="9" spans="1:10" s="81" customFormat="1" x14ac:dyDescent="0.25">
      <c r="A9" s="209"/>
      <c r="B9" s="209"/>
      <c r="C9" s="226"/>
      <c r="D9" s="85">
        <v>79</v>
      </c>
      <c r="E9" s="86">
        <f>G9*F9</f>
        <v>4080691.8</v>
      </c>
      <c r="F9" s="86">
        <v>204034.59</v>
      </c>
      <c r="G9" s="87">
        <v>20</v>
      </c>
      <c r="H9" s="86">
        <f>J9*I9</f>
        <v>0</v>
      </c>
      <c r="I9" s="86">
        <v>204034.59</v>
      </c>
      <c r="J9" s="87">
        <v>0</v>
      </c>
    </row>
    <row r="10" spans="1:10" s="81" customFormat="1" x14ac:dyDescent="0.25">
      <c r="A10" s="209"/>
      <c r="B10" s="209"/>
      <c r="C10" s="137" t="s">
        <v>244</v>
      </c>
      <c r="D10" s="134"/>
      <c r="E10" s="138">
        <f t="shared" ref="E10:J10" si="1">E8+E9</f>
        <v>58972599.799999997</v>
      </c>
      <c r="F10" s="138">
        <f t="shared" si="1"/>
        <v>341264.36</v>
      </c>
      <c r="G10" s="139">
        <f t="shared" si="1"/>
        <v>420</v>
      </c>
      <c r="H10" s="138">
        <f t="shared" si="1"/>
        <v>0</v>
      </c>
      <c r="I10" s="138">
        <f t="shared" si="1"/>
        <v>341264.36</v>
      </c>
      <c r="J10" s="139">
        <f t="shared" si="1"/>
        <v>0</v>
      </c>
    </row>
    <row r="11" spans="1:10" s="81" customFormat="1" x14ac:dyDescent="0.25">
      <c r="A11" s="209"/>
      <c r="B11" s="209"/>
      <c r="C11" s="88" t="s">
        <v>245</v>
      </c>
      <c r="D11" s="85">
        <v>86</v>
      </c>
      <c r="E11" s="86">
        <f>G11*F11</f>
        <v>7800940.2000000002</v>
      </c>
      <c r="F11" s="86">
        <v>260031.34</v>
      </c>
      <c r="G11" s="87">
        <v>30</v>
      </c>
      <c r="H11" s="86">
        <f>J11*I11</f>
        <v>0</v>
      </c>
      <c r="I11" s="86">
        <v>260031.34</v>
      </c>
      <c r="J11" s="87">
        <v>0</v>
      </c>
    </row>
    <row r="12" spans="1:10" s="81" customFormat="1" x14ac:dyDescent="0.25">
      <c r="A12" s="209"/>
      <c r="B12" s="209"/>
      <c r="C12" s="137" t="s">
        <v>246</v>
      </c>
      <c r="D12" s="134"/>
      <c r="E12" s="138">
        <f t="shared" ref="E12:J12" si="2">E11</f>
        <v>7800940.2000000002</v>
      </c>
      <c r="F12" s="138">
        <f t="shared" si="2"/>
        <v>260031.34</v>
      </c>
      <c r="G12" s="139">
        <f t="shared" si="2"/>
        <v>30</v>
      </c>
      <c r="H12" s="138">
        <f t="shared" si="2"/>
        <v>0</v>
      </c>
      <c r="I12" s="138">
        <f t="shared" si="2"/>
        <v>260031.34</v>
      </c>
      <c r="J12" s="139">
        <f t="shared" si="2"/>
        <v>0</v>
      </c>
    </row>
    <row r="13" spans="1:10" s="81" customFormat="1" x14ac:dyDescent="0.25">
      <c r="A13" s="209"/>
      <c r="B13" s="209"/>
      <c r="C13" s="224" t="s">
        <v>247</v>
      </c>
      <c r="D13" s="85">
        <v>1</v>
      </c>
      <c r="E13" s="86">
        <f>G13*F13</f>
        <v>15044025.6</v>
      </c>
      <c r="F13" s="112">
        <v>188050.32</v>
      </c>
      <c r="G13" s="87">
        <v>80</v>
      </c>
      <c r="H13" s="86">
        <f>J13*I13</f>
        <v>0</v>
      </c>
      <c r="I13" s="112">
        <v>188050.32</v>
      </c>
      <c r="J13" s="87">
        <v>0</v>
      </c>
    </row>
    <row r="14" spans="1:10" s="81" customFormat="1" x14ac:dyDescent="0.25">
      <c r="A14" s="209"/>
      <c r="B14" s="209"/>
      <c r="C14" s="224"/>
      <c r="D14" s="85">
        <v>2</v>
      </c>
      <c r="E14" s="86">
        <f>G14*F14</f>
        <v>7254717</v>
      </c>
      <c r="F14" s="89">
        <v>290188.68</v>
      </c>
      <c r="G14" s="87">
        <v>25</v>
      </c>
      <c r="H14" s="86">
        <f>J14*I14</f>
        <v>0</v>
      </c>
      <c r="I14" s="89">
        <v>290188.68</v>
      </c>
      <c r="J14" s="87">
        <v>0</v>
      </c>
    </row>
    <row r="15" spans="1:10" s="81" customFormat="1" ht="31.5" x14ac:dyDescent="0.25">
      <c r="A15" s="209"/>
      <c r="B15" s="209"/>
      <c r="C15" s="137" t="s">
        <v>248</v>
      </c>
      <c r="D15" s="134"/>
      <c r="E15" s="138">
        <f>E13+E14</f>
        <v>22298742.600000001</v>
      </c>
      <c r="F15" s="138">
        <v>403786.54</v>
      </c>
      <c r="G15" s="139">
        <f>G13+G14</f>
        <v>105</v>
      </c>
      <c r="H15" s="138">
        <f>H13+H14</f>
        <v>0</v>
      </c>
      <c r="I15" s="138">
        <v>403786.54</v>
      </c>
      <c r="J15" s="139">
        <f>J13+J14</f>
        <v>0</v>
      </c>
    </row>
    <row r="16" spans="1:10" s="81" customFormat="1" x14ac:dyDescent="0.25">
      <c r="A16" s="209"/>
      <c r="B16" s="209"/>
      <c r="C16" s="201" t="s">
        <v>249</v>
      </c>
      <c r="D16" s="85">
        <v>81</v>
      </c>
      <c r="E16" s="86">
        <f>G16*F16</f>
        <v>16397624.6</v>
      </c>
      <c r="F16" s="86">
        <v>234251.78</v>
      </c>
      <c r="G16" s="87">
        <v>70</v>
      </c>
      <c r="H16" s="86">
        <f>J16*I16</f>
        <v>0</v>
      </c>
      <c r="I16" s="86">
        <v>234251.78</v>
      </c>
      <c r="J16" s="87">
        <v>0</v>
      </c>
    </row>
    <row r="17" spans="1:10" s="81" customFormat="1" ht="15.75" customHeight="1" x14ac:dyDescent="0.25">
      <c r="A17" s="209"/>
      <c r="B17" s="209"/>
      <c r="C17" s="203"/>
      <c r="D17" s="85">
        <v>83</v>
      </c>
      <c r="E17" s="86">
        <f>G17*F17</f>
        <v>4921124</v>
      </c>
      <c r="F17" s="86">
        <v>246056.2</v>
      </c>
      <c r="G17" s="87">
        <v>20</v>
      </c>
      <c r="H17" s="86">
        <f>J17*I17</f>
        <v>0</v>
      </c>
      <c r="I17" s="86">
        <v>246056.2</v>
      </c>
      <c r="J17" s="87">
        <v>0</v>
      </c>
    </row>
    <row r="18" spans="1:10" s="81" customFormat="1" x14ac:dyDescent="0.25">
      <c r="A18" s="209"/>
      <c r="B18" s="209"/>
      <c r="C18" s="137" t="s">
        <v>250</v>
      </c>
      <c r="D18" s="134"/>
      <c r="E18" s="138">
        <f>E16+E17</f>
        <v>21318748.600000001</v>
      </c>
      <c r="F18" s="138">
        <v>260031.34</v>
      </c>
      <c r="G18" s="139">
        <f>G16+G17</f>
        <v>90</v>
      </c>
      <c r="H18" s="138">
        <f>H16+H17</f>
        <v>0</v>
      </c>
      <c r="I18" s="138">
        <v>260031.34</v>
      </c>
      <c r="J18" s="139">
        <f>J16+J17</f>
        <v>0</v>
      </c>
    </row>
    <row r="19" spans="1:10" s="81" customFormat="1" x14ac:dyDescent="0.25">
      <c r="A19" s="209"/>
      <c r="B19" s="209"/>
      <c r="C19" s="224" t="s">
        <v>251</v>
      </c>
      <c r="D19" s="85">
        <v>66</v>
      </c>
      <c r="E19" s="86">
        <f>G19*F19</f>
        <v>201010.66</v>
      </c>
      <c r="F19" s="86">
        <v>201010.66</v>
      </c>
      <c r="G19" s="87">
        <v>1</v>
      </c>
      <c r="H19" s="86">
        <f>J19*I19</f>
        <v>0</v>
      </c>
      <c r="I19" s="86">
        <v>201010.66</v>
      </c>
      <c r="J19" s="87">
        <v>0</v>
      </c>
    </row>
    <row r="20" spans="1:10" s="81" customFormat="1" x14ac:dyDescent="0.25">
      <c r="A20" s="209"/>
      <c r="B20" s="209"/>
      <c r="C20" s="224"/>
      <c r="D20" s="85">
        <v>67</v>
      </c>
      <c r="E20" s="86">
        <f>G20*F20</f>
        <v>347583.47</v>
      </c>
      <c r="F20" s="86">
        <v>347583.47</v>
      </c>
      <c r="G20" s="87">
        <v>1</v>
      </c>
      <c r="H20" s="86">
        <f>J20*I20</f>
        <v>0</v>
      </c>
      <c r="I20" s="86">
        <v>347583.47</v>
      </c>
      <c r="J20" s="87">
        <v>0</v>
      </c>
    </row>
    <row r="21" spans="1:10" s="81" customFormat="1" ht="31.5" x14ac:dyDescent="0.25">
      <c r="A21" s="208"/>
      <c r="B21" s="208"/>
      <c r="C21" s="137" t="s">
        <v>252</v>
      </c>
      <c r="D21" s="134"/>
      <c r="E21" s="138">
        <f>E19+E20</f>
        <v>548594.13</v>
      </c>
      <c r="F21" s="138">
        <v>260031.34</v>
      </c>
      <c r="G21" s="139">
        <f>G19+G20</f>
        <v>2</v>
      </c>
      <c r="H21" s="138">
        <f>H19+H20</f>
        <v>0</v>
      </c>
      <c r="I21" s="138">
        <v>260031.34</v>
      </c>
      <c r="J21" s="139">
        <f>J19+J20</f>
        <v>0</v>
      </c>
    </row>
    <row r="22" spans="1:10" s="81" customFormat="1" x14ac:dyDescent="0.25">
      <c r="A22" s="233" t="s">
        <v>253</v>
      </c>
      <c r="B22" s="234"/>
      <c r="C22" s="234"/>
      <c r="D22" s="235"/>
      <c r="E22" s="90">
        <f>E7+E10+E12+E15+E18+E21</f>
        <v>141561835.08000001</v>
      </c>
      <c r="F22" s="90">
        <v>260031.34</v>
      </c>
      <c r="G22" s="91">
        <f>G7+G10+G12+G15+G18+G21</f>
        <v>712</v>
      </c>
      <c r="H22" s="90">
        <f>H7+H10+H12+H15+H18+H21</f>
        <v>0</v>
      </c>
      <c r="I22" s="90">
        <v>260031.34</v>
      </c>
      <c r="J22" s="91">
        <f>J7+J10+J12+J15+J18+J21</f>
        <v>0</v>
      </c>
    </row>
    <row r="23" spans="1:10" s="81" customFormat="1" ht="15.75" customHeight="1" x14ac:dyDescent="0.25">
      <c r="A23" s="207">
        <v>560214</v>
      </c>
      <c r="B23" s="230" t="s">
        <v>254</v>
      </c>
      <c r="C23" s="227" t="s">
        <v>255</v>
      </c>
      <c r="D23" s="85">
        <v>70</v>
      </c>
      <c r="E23" s="86">
        <f>G23*F23</f>
        <v>9016406.8000000007</v>
      </c>
      <c r="F23" s="86">
        <v>225410.17</v>
      </c>
      <c r="G23" s="87">
        <v>40</v>
      </c>
      <c r="H23" s="86">
        <f>J23*I23</f>
        <v>0</v>
      </c>
      <c r="I23" s="86">
        <v>225410.17</v>
      </c>
      <c r="J23" s="87">
        <v>0</v>
      </c>
    </row>
    <row r="24" spans="1:10" s="81" customFormat="1" x14ac:dyDescent="0.25">
      <c r="A24" s="209"/>
      <c r="B24" s="231"/>
      <c r="C24" s="228"/>
      <c r="D24" s="85">
        <v>71</v>
      </c>
      <c r="E24" s="86">
        <f>G24*F24</f>
        <v>12760439.199999999</v>
      </c>
      <c r="F24" s="86">
        <v>319010.98</v>
      </c>
      <c r="G24" s="87">
        <v>40</v>
      </c>
      <c r="H24" s="86">
        <f t="shared" ref="H24:H25" si="3">J24*I24</f>
        <v>0</v>
      </c>
      <c r="I24" s="86">
        <v>319010.98</v>
      </c>
      <c r="J24" s="87">
        <v>0</v>
      </c>
    </row>
    <row r="25" spans="1:10" s="81" customFormat="1" x14ac:dyDescent="0.25">
      <c r="A25" s="209"/>
      <c r="B25" s="231"/>
      <c r="C25" s="229"/>
      <c r="D25" s="85">
        <v>75</v>
      </c>
      <c r="E25" s="86">
        <f>G25*F25</f>
        <v>5289802.5999999996</v>
      </c>
      <c r="F25" s="92">
        <v>264490.13</v>
      </c>
      <c r="G25" s="87">
        <v>20</v>
      </c>
      <c r="H25" s="86">
        <f t="shared" si="3"/>
        <v>0</v>
      </c>
      <c r="I25" s="92">
        <v>264490.13</v>
      </c>
      <c r="J25" s="87">
        <v>0</v>
      </c>
    </row>
    <row r="26" spans="1:10" s="81" customFormat="1" ht="31.5" x14ac:dyDescent="0.25">
      <c r="A26" s="209"/>
      <c r="B26" s="231"/>
      <c r="C26" s="137" t="s">
        <v>256</v>
      </c>
      <c r="D26" s="134"/>
      <c r="E26" s="138">
        <f>E23+E24+E25</f>
        <v>27066648.600000001</v>
      </c>
      <c r="F26" s="138">
        <f t="shared" ref="F26:G26" si="4">F23+F24+F25</f>
        <v>808911.28</v>
      </c>
      <c r="G26" s="139">
        <f t="shared" si="4"/>
        <v>100</v>
      </c>
      <c r="H26" s="138">
        <f>H23+H24+H25</f>
        <v>0</v>
      </c>
      <c r="I26" s="138">
        <f t="shared" ref="I26" si="5">I23+I24+I25</f>
        <v>808911.28</v>
      </c>
      <c r="J26" s="139">
        <f t="shared" ref="J26" si="6">J23+J24+J25</f>
        <v>0</v>
      </c>
    </row>
    <row r="27" spans="1:10" s="81" customFormat="1" x14ac:dyDescent="0.25">
      <c r="A27" s="209"/>
      <c r="B27" s="231"/>
      <c r="C27" s="93" t="s">
        <v>257</v>
      </c>
      <c r="D27" s="85">
        <v>21</v>
      </c>
      <c r="E27" s="86">
        <f>G27*F27</f>
        <v>19055555.399999999</v>
      </c>
      <c r="F27" s="86">
        <v>272222.21999999997</v>
      </c>
      <c r="G27" s="87">
        <v>70</v>
      </c>
      <c r="H27" s="86">
        <f>J27*I27</f>
        <v>0</v>
      </c>
      <c r="I27" s="86">
        <v>272222.21999999997</v>
      </c>
      <c r="J27" s="87">
        <v>0</v>
      </c>
    </row>
    <row r="28" spans="1:10" s="81" customFormat="1" x14ac:dyDescent="0.25">
      <c r="A28" s="209"/>
      <c r="B28" s="231"/>
      <c r="C28" s="137" t="s">
        <v>258</v>
      </c>
      <c r="D28" s="134"/>
      <c r="E28" s="138">
        <f>E27</f>
        <v>19055555.399999999</v>
      </c>
      <c r="F28" s="138">
        <f t="shared" ref="F28:G28" si="7">F27</f>
        <v>272222.21999999997</v>
      </c>
      <c r="G28" s="139">
        <f t="shared" si="7"/>
        <v>70</v>
      </c>
      <c r="H28" s="138">
        <f>H27</f>
        <v>0</v>
      </c>
      <c r="I28" s="138">
        <f t="shared" ref="I28" si="8">I27</f>
        <v>272222.21999999997</v>
      </c>
      <c r="J28" s="139">
        <f t="shared" ref="J28" si="9">J27</f>
        <v>0</v>
      </c>
    </row>
    <row r="29" spans="1:10" s="81" customFormat="1" x14ac:dyDescent="0.25">
      <c r="A29" s="209"/>
      <c r="B29" s="231"/>
      <c r="C29" s="202" t="s">
        <v>259</v>
      </c>
      <c r="D29" s="85">
        <v>48</v>
      </c>
      <c r="E29" s="86">
        <f t="shared" ref="E29:E30" si="10">G29*F29</f>
        <v>4089483.9</v>
      </c>
      <c r="F29" s="86">
        <v>272632.26</v>
      </c>
      <c r="G29" s="87">
        <v>15</v>
      </c>
      <c r="H29" s="86">
        <f>J29*I29</f>
        <v>0</v>
      </c>
      <c r="I29" s="86">
        <v>272632.26</v>
      </c>
      <c r="J29" s="87">
        <v>0</v>
      </c>
    </row>
    <row r="30" spans="1:10" s="81" customFormat="1" x14ac:dyDescent="0.25">
      <c r="A30" s="209"/>
      <c r="B30" s="231"/>
      <c r="C30" s="202"/>
      <c r="D30" s="85">
        <v>52</v>
      </c>
      <c r="E30" s="86">
        <f t="shared" si="10"/>
        <v>13779473.4</v>
      </c>
      <c r="F30" s="86">
        <v>306210.52</v>
      </c>
      <c r="G30" s="87">
        <v>45</v>
      </c>
      <c r="H30" s="86">
        <f>J30*I30</f>
        <v>0</v>
      </c>
      <c r="I30" s="86">
        <v>306210.52</v>
      </c>
      <c r="J30" s="87">
        <v>0</v>
      </c>
    </row>
    <row r="31" spans="1:10" s="81" customFormat="1" ht="31.5" x14ac:dyDescent="0.25">
      <c r="A31" s="208"/>
      <c r="B31" s="232"/>
      <c r="C31" s="137" t="s">
        <v>260</v>
      </c>
      <c r="D31" s="134"/>
      <c r="E31" s="138">
        <f>E29+E30</f>
        <v>17868957.300000001</v>
      </c>
      <c r="F31" s="138">
        <f t="shared" ref="F31:G31" si="11">F29+F30</f>
        <v>578842.78</v>
      </c>
      <c r="G31" s="139">
        <f t="shared" si="11"/>
        <v>60</v>
      </c>
      <c r="H31" s="138">
        <f>H29+H30</f>
        <v>0</v>
      </c>
      <c r="I31" s="138">
        <f t="shared" ref="I31" si="12">I29+I30</f>
        <v>578842.78</v>
      </c>
      <c r="J31" s="139">
        <f t="shared" ref="J31" si="13">J29+J30</f>
        <v>0</v>
      </c>
    </row>
    <row r="32" spans="1:10" s="81" customFormat="1" x14ac:dyDescent="0.25">
      <c r="A32" s="217" t="s">
        <v>261</v>
      </c>
      <c r="B32" s="218"/>
      <c r="C32" s="218"/>
      <c r="D32" s="219"/>
      <c r="E32" s="90">
        <f>E26+E28+E31</f>
        <v>63991161.299999997</v>
      </c>
      <c r="F32" s="90">
        <f t="shared" ref="F32:G32" si="14">F26+F28+F31</f>
        <v>1659976.28</v>
      </c>
      <c r="G32" s="91">
        <f t="shared" si="14"/>
        <v>230</v>
      </c>
      <c r="H32" s="90">
        <f>H26+H28+H31</f>
        <v>0</v>
      </c>
      <c r="I32" s="90">
        <f t="shared" ref="I32" si="15">I26+I28+I31</f>
        <v>1659976.28</v>
      </c>
      <c r="J32" s="91">
        <f t="shared" ref="J32" si="16">J26+J28+J31</f>
        <v>0</v>
      </c>
    </row>
    <row r="33" spans="1:10" s="81" customFormat="1" x14ac:dyDescent="0.25">
      <c r="A33" s="207">
        <v>560001</v>
      </c>
      <c r="B33" s="230" t="s">
        <v>315</v>
      </c>
      <c r="C33" s="201" t="s">
        <v>262</v>
      </c>
      <c r="D33" s="85">
        <v>29</v>
      </c>
      <c r="E33" s="86">
        <f t="shared" ref="E33:E77" si="17">G33*F33</f>
        <v>3259395.6</v>
      </c>
      <c r="F33" s="86">
        <v>162969.78</v>
      </c>
      <c r="G33" s="87">
        <v>20</v>
      </c>
      <c r="H33" s="86">
        <f>J33*I33</f>
        <v>0</v>
      </c>
      <c r="I33" s="86">
        <v>162969.78</v>
      </c>
      <c r="J33" s="87">
        <v>0</v>
      </c>
    </row>
    <row r="34" spans="1:10" s="81" customFormat="1" x14ac:dyDescent="0.25">
      <c r="A34" s="209"/>
      <c r="B34" s="231"/>
      <c r="C34" s="202"/>
      <c r="D34" s="85">
        <v>30</v>
      </c>
      <c r="E34" s="86">
        <f t="shared" si="17"/>
        <v>1901191</v>
      </c>
      <c r="F34" s="86">
        <v>95059.55</v>
      </c>
      <c r="G34" s="87">
        <v>20</v>
      </c>
      <c r="H34" s="86">
        <f>J34*I34</f>
        <v>0</v>
      </c>
      <c r="I34" s="86">
        <v>95059.55</v>
      </c>
      <c r="J34" s="87">
        <v>0</v>
      </c>
    </row>
    <row r="35" spans="1:10" s="81" customFormat="1" x14ac:dyDescent="0.25">
      <c r="A35" s="209"/>
      <c r="B35" s="231"/>
      <c r="C35" s="203"/>
      <c r="D35" s="85">
        <v>31</v>
      </c>
      <c r="E35" s="86">
        <f t="shared" si="17"/>
        <v>3912088</v>
      </c>
      <c r="F35" s="86">
        <v>195604.4</v>
      </c>
      <c r="G35" s="87">
        <v>20</v>
      </c>
      <c r="H35" s="86">
        <f>J35*I35</f>
        <v>0</v>
      </c>
      <c r="I35" s="86">
        <v>195604.4</v>
      </c>
      <c r="J35" s="87">
        <v>0</v>
      </c>
    </row>
    <row r="36" spans="1:10" s="81" customFormat="1" ht="47.25" customHeight="1" x14ac:dyDescent="0.25">
      <c r="A36" s="209"/>
      <c r="B36" s="231"/>
      <c r="C36" s="140" t="s">
        <v>263</v>
      </c>
      <c r="D36" s="134"/>
      <c r="E36" s="138">
        <f>E33+E34+E35</f>
        <v>9072674.5999999996</v>
      </c>
      <c r="F36" s="138">
        <f t="shared" ref="F36:G36" si="18">F33+F34+F35</f>
        <v>453633.73</v>
      </c>
      <c r="G36" s="139">
        <f t="shared" si="18"/>
        <v>60</v>
      </c>
      <c r="H36" s="138">
        <f>H33+H34+H35</f>
        <v>0</v>
      </c>
      <c r="I36" s="138">
        <f t="shared" ref="I36" si="19">I33+I34+I35</f>
        <v>453633.73</v>
      </c>
      <c r="J36" s="139">
        <f t="shared" ref="J36" si="20">J33+J34+J35</f>
        <v>0</v>
      </c>
    </row>
    <row r="37" spans="1:10" s="81" customFormat="1" x14ac:dyDescent="0.25">
      <c r="A37" s="209"/>
      <c r="B37" s="231"/>
      <c r="C37" s="201" t="s">
        <v>264</v>
      </c>
      <c r="D37" s="85">
        <v>32</v>
      </c>
      <c r="E37" s="86">
        <f t="shared" si="17"/>
        <v>5375594.4000000004</v>
      </c>
      <c r="F37" s="86">
        <v>89593.24</v>
      </c>
      <c r="G37" s="87">
        <v>60</v>
      </c>
      <c r="H37" s="86">
        <f t="shared" ref="H37:H38" si="21">J37*I37</f>
        <v>5375594.4000000004</v>
      </c>
      <c r="I37" s="86">
        <v>89593.24</v>
      </c>
      <c r="J37" s="87">
        <v>60</v>
      </c>
    </row>
    <row r="38" spans="1:10" s="81" customFormat="1" x14ac:dyDescent="0.25">
      <c r="A38" s="209"/>
      <c r="B38" s="231"/>
      <c r="C38" s="203"/>
      <c r="D38" s="85">
        <v>34</v>
      </c>
      <c r="E38" s="86">
        <f t="shared" si="17"/>
        <v>1244935.8</v>
      </c>
      <c r="F38" s="86">
        <v>124493.58</v>
      </c>
      <c r="G38" s="87">
        <v>10</v>
      </c>
      <c r="H38" s="86">
        <f t="shared" si="21"/>
        <v>1244935.8</v>
      </c>
      <c r="I38" s="86">
        <v>124493.58</v>
      </c>
      <c r="J38" s="87">
        <v>10</v>
      </c>
    </row>
    <row r="39" spans="1:10" s="81" customFormat="1" ht="31.5" customHeight="1" x14ac:dyDescent="0.25">
      <c r="A39" s="209"/>
      <c r="B39" s="231"/>
      <c r="C39" s="140" t="s">
        <v>265</v>
      </c>
      <c r="D39" s="134"/>
      <c r="E39" s="138">
        <f>E37+E38</f>
        <v>6620530.2000000002</v>
      </c>
      <c r="F39" s="138">
        <f t="shared" ref="F39:G39" si="22">F37+F38</f>
        <v>214086.82</v>
      </c>
      <c r="G39" s="139">
        <f t="shared" si="22"/>
        <v>70</v>
      </c>
      <c r="H39" s="138">
        <f>H37+H38</f>
        <v>6620530.2000000002</v>
      </c>
      <c r="I39" s="138">
        <f t="shared" ref="I39" si="23">I37+I38</f>
        <v>214086.82</v>
      </c>
      <c r="J39" s="139">
        <f t="shared" ref="J39" si="24">J37+J38</f>
        <v>70</v>
      </c>
    </row>
    <row r="40" spans="1:10" s="81" customFormat="1" ht="15.75" customHeight="1" x14ac:dyDescent="0.25">
      <c r="A40" s="209"/>
      <c r="B40" s="231"/>
      <c r="C40" s="201" t="s">
        <v>255</v>
      </c>
      <c r="D40" s="85">
        <v>68</v>
      </c>
      <c r="E40" s="86">
        <f t="shared" si="17"/>
        <v>15345554.4</v>
      </c>
      <c r="F40" s="86">
        <v>191819.43</v>
      </c>
      <c r="G40" s="87">
        <v>80</v>
      </c>
      <c r="H40" s="86">
        <f>J40*I40</f>
        <v>0</v>
      </c>
      <c r="I40" s="86">
        <v>191819.43</v>
      </c>
      <c r="J40" s="87">
        <v>0</v>
      </c>
    </row>
    <row r="41" spans="1:10" s="81" customFormat="1" x14ac:dyDescent="0.25">
      <c r="A41" s="209"/>
      <c r="B41" s="231"/>
      <c r="C41" s="202"/>
      <c r="D41" s="85">
        <v>70</v>
      </c>
      <c r="E41" s="86">
        <f t="shared" si="17"/>
        <v>180328136</v>
      </c>
      <c r="F41" s="86">
        <v>225410.17</v>
      </c>
      <c r="G41" s="87">
        <v>800</v>
      </c>
      <c r="H41" s="86">
        <f t="shared" ref="H41:H77" si="25">J41*I41</f>
        <v>0</v>
      </c>
      <c r="I41" s="86">
        <v>225410.17</v>
      </c>
      <c r="J41" s="87">
        <v>0</v>
      </c>
    </row>
    <row r="42" spans="1:10" s="81" customFormat="1" x14ac:dyDescent="0.25">
      <c r="A42" s="209"/>
      <c r="B42" s="231"/>
      <c r="C42" s="202"/>
      <c r="D42" s="85">
        <v>71</v>
      </c>
      <c r="E42" s="86">
        <f t="shared" si="17"/>
        <v>95703294</v>
      </c>
      <c r="F42" s="86">
        <v>319010.98</v>
      </c>
      <c r="G42" s="87">
        <v>300</v>
      </c>
      <c r="H42" s="86">
        <f t="shared" si="25"/>
        <v>0</v>
      </c>
      <c r="I42" s="86">
        <v>319010.98</v>
      </c>
      <c r="J42" s="87">
        <v>0</v>
      </c>
    </row>
    <row r="43" spans="1:10" s="81" customFormat="1" x14ac:dyDescent="0.25">
      <c r="A43" s="209"/>
      <c r="B43" s="231"/>
      <c r="C43" s="202"/>
      <c r="D43" s="85">
        <v>74</v>
      </c>
      <c r="E43" s="86">
        <f t="shared" si="17"/>
        <v>5017858.3</v>
      </c>
      <c r="F43" s="86">
        <v>501785.83</v>
      </c>
      <c r="G43" s="94">
        <v>10</v>
      </c>
      <c r="H43" s="86">
        <f t="shared" si="25"/>
        <v>0</v>
      </c>
      <c r="I43" s="86">
        <v>501785.83</v>
      </c>
      <c r="J43" s="94">
        <v>0</v>
      </c>
    </row>
    <row r="44" spans="1:10" s="81" customFormat="1" x14ac:dyDescent="0.25">
      <c r="A44" s="209"/>
      <c r="B44" s="231"/>
      <c r="C44" s="202"/>
      <c r="D44" s="85">
        <v>75</v>
      </c>
      <c r="E44" s="86">
        <f t="shared" si="17"/>
        <v>26449013</v>
      </c>
      <c r="F44" s="92">
        <v>264490.13</v>
      </c>
      <c r="G44" s="94">
        <v>100</v>
      </c>
      <c r="H44" s="86">
        <f t="shared" si="25"/>
        <v>0</v>
      </c>
      <c r="I44" s="92">
        <v>264490.13</v>
      </c>
      <c r="J44" s="94">
        <v>0</v>
      </c>
    </row>
    <row r="45" spans="1:10" s="81" customFormat="1" x14ac:dyDescent="0.25">
      <c r="A45" s="209"/>
      <c r="B45" s="231"/>
      <c r="C45" s="203"/>
      <c r="D45" s="85">
        <v>76</v>
      </c>
      <c r="E45" s="86">
        <f t="shared" si="17"/>
        <v>40485166</v>
      </c>
      <c r="F45" s="86">
        <v>202425.83</v>
      </c>
      <c r="G45" s="94">
        <v>200</v>
      </c>
      <c r="H45" s="86">
        <f t="shared" si="25"/>
        <v>0</v>
      </c>
      <c r="I45" s="86">
        <v>202425.83</v>
      </c>
      <c r="J45" s="94">
        <v>0</v>
      </c>
    </row>
    <row r="46" spans="1:10" s="81" customFormat="1" ht="47.25" customHeight="1" x14ac:dyDescent="0.25">
      <c r="A46" s="209"/>
      <c r="B46" s="231"/>
      <c r="C46" s="140" t="s">
        <v>256</v>
      </c>
      <c r="D46" s="134"/>
      <c r="E46" s="138">
        <f>E40+E41+E42+E43+E44+E45</f>
        <v>363329021.69999999</v>
      </c>
      <c r="F46" s="138">
        <v>260031.34</v>
      </c>
      <c r="G46" s="139">
        <f>G40+G41+G42+G43+G44+G45</f>
        <v>1490</v>
      </c>
      <c r="H46" s="138">
        <f>H40+H41+H42+H43+H44+H45</f>
        <v>0</v>
      </c>
      <c r="I46" s="138">
        <v>260031.34</v>
      </c>
      <c r="J46" s="139">
        <f>J40+J41+J42+J43+J44+J45</f>
        <v>0</v>
      </c>
    </row>
    <row r="47" spans="1:10" s="81" customFormat="1" x14ac:dyDescent="0.25">
      <c r="A47" s="209"/>
      <c r="B47" s="231"/>
      <c r="C47" s="201" t="s">
        <v>243</v>
      </c>
      <c r="D47" s="85">
        <v>78</v>
      </c>
      <c r="E47" s="86">
        <f t="shared" si="17"/>
        <v>30876698.25</v>
      </c>
      <c r="F47" s="86">
        <v>137229.76999999999</v>
      </c>
      <c r="G47" s="87">
        <v>225</v>
      </c>
      <c r="H47" s="86">
        <f t="shared" si="25"/>
        <v>0</v>
      </c>
      <c r="I47" s="86">
        <v>137229.76999999999</v>
      </c>
      <c r="J47" s="87">
        <v>0</v>
      </c>
    </row>
    <row r="48" spans="1:10" s="81" customFormat="1" x14ac:dyDescent="0.25">
      <c r="A48" s="209"/>
      <c r="B48" s="231"/>
      <c r="C48" s="203"/>
      <c r="D48" s="85">
        <v>79</v>
      </c>
      <c r="E48" s="86">
        <f t="shared" si="17"/>
        <v>3060518.85</v>
      </c>
      <c r="F48" s="86">
        <v>204034.59</v>
      </c>
      <c r="G48" s="87">
        <v>15</v>
      </c>
      <c r="H48" s="86">
        <f t="shared" si="25"/>
        <v>0</v>
      </c>
      <c r="I48" s="86">
        <v>204034.59</v>
      </c>
      <c r="J48" s="87">
        <v>0</v>
      </c>
    </row>
    <row r="49" spans="1:10" s="81" customFormat="1" ht="31.5" customHeight="1" x14ac:dyDescent="0.25">
      <c r="A49" s="209"/>
      <c r="B49" s="231"/>
      <c r="C49" s="140" t="s">
        <v>244</v>
      </c>
      <c r="D49" s="134"/>
      <c r="E49" s="138">
        <f>E47+E48</f>
        <v>33937217.100000001</v>
      </c>
      <c r="F49" s="138">
        <v>260031.34</v>
      </c>
      <c r="G49" s="139">
        <f>G47+G48</f>
        <v>240</v>
      </c>
      <c r="H49" s="138">
        <f>H47+H48</f>
        <v>0</v>
      </c>
      <c r="I49" s="138">
        <v>260031.34</v>
      </c>
      <c r="J49" s="139">
        <f>J47+J48</f>
        <v>0</v>
      </c>
    </row>
    <row r="50" spans="1:10" s="81" customFormat="1" x14ac:dyDescent="0.25">
      <c r="A50" s="209"/>
      <c r="B50" s="231"/>
      <c r="C50" s="201" t="s">
        <v>249</v>
      </c>
      <c r="D50" s="85">
        <v>81</v>
      </c>
      <c r="E50" s="86">
        <f t="shared" si="17"/>
        <v>7027553.4000000004</v>
      </c>
      <c r="F50" s="86">
        <v>234251.78</v>
      </c>
      <c r="G50" s="87">
        <v>30</v>
      </c>
      <c r="H50" s="86">
        <f t="shared" si="25"/>
        <v>0</v>
      </c>
      <c r="I50" s="86">
        <v>234251.78</v>
      </c>
      <c r="J50" s="87">
        <v>0</v>
      </c>
    </row>
    <row r="51" spans="1:10" s="81" customFormat="1" x14ac:dyDescent="0.25">
      <c r="A51" s="209"/>
      <c r="B51" s="231"/>
      <c r="C51" s="203"/>
      <c r="D51" s="85">
        <v>82</v>
      </c>
      <c r="E51" s="86">
        <f t="shared" si="17"/>
        <v>3863328.6</v>
      </c>
      <c r="F51" s="86">
        <v>257555.24</v>
      </c>
      <c r="G51" s="87">
        <v>15</v>
      </c>
      <c r="H51" s="86">
        <f t="shared" si="25"/>
        <v>0</v>
      </c>
      <c r="I51" s="86">
        <v>257555.24</v>
      </c>
      <c r="J51" s="87">
        <v>0</v>
      </c>
    </row>
    <row r="52" spans="1:10" s="81" customFormat="1" ht="31.5" customHeight="1" x14ac:dyDescent="0.25">
      <c r="A52" s="209"/>
      <c r="B52" s="231"/>
      <c r="C52" s="140" t="s">
        <v>250</v>
      </c>
      <c r="D52" s="134"/>
      <c r="E52" s="138">
        <f>E50+E51</f>
        <v>10890882</v>
      </c>
      <c r="F52" s="138">
        <v>260031.34</v>
      </c>
      <c r="G52" s="139">
        <f>G50+G51</f>
        <v>45</v>
      </c>
      <c r="H52" s="138">
        <f>H50+H51</f>
        <v>0</v>
      </c>
      <c r="I52" s="138">
        <v>260031.34</v>
      </c>
      <c r="J52" s="139">
        <f>J50+J51</f>
        <v>0</v>
      </c>
    </row>
    <row r="53" spans="1:10" s="81" customFormat="1" x14ac:dyDescent="0.25">
      <c r="A53" s="209"/>
      <c r="B53" s="231"/>
      <c r="C53" s="248" t="s">
        <v>266</v>
      </c>
      <c r="D53" s="85">
        <v>12</v>
      </c>
      <c r="E53" s="86">
        <f t="shared" si="17"/>
        <v>55675461.600000001</v>
      </c>
      <c r="F53" s="112">
        <v>231981.09</v>
      </c>
      <c r="G53" s="87">
        <v>240</v>
      </c>
      <c r="H53" s="86">
        <f t="shared" si="25"/>
        <v>0</v>
      </c>
      <c r="I53" s="112">
        <v>231981.09</v>
      </c>
      <c r="J53" s="87">
        <v>0</v>
      </c>
    </row>
    <row r="54" spans="1:10" s="81" customFormat="1" x14ac:dyDescent="0.25">
      <c r="A54" s="209"/>
      <c r="B54" s="231"/>
      <c r="C54" s="249"/>
      <c r="D54" s="85">
        <v>14</v>
      </c>
      <c r="E54" s="86">
        <f t="shared" si="17"/>
        <v>2663499</v>
      </c>
      <c r="F54" s="112">
        <v>221958.25</v>
      </c>
      <c r="G54" s="87">
        <v>12</v>
      </c>
      <c r="H54" s="86">
        <f t="shared" si="25"/>
        <v>0</v>
      </c>
      <c r="I54" s="112">
        <v>221958.25</v>
      </c>
      <c r="J54" s="87">
        <v>0</v>
      </c>
    </row>
    <row r="55" spans="1:10" s="81" customFormat="1" x14ac:dyDescent="0.25">
      <c r="A55" s="209"/>
      <c r="B55" s="231"/>
      <c r="C55" s="249"/>
      <c r="D55" s="85">
        <v>16</v>
      </c>
      <c r="E55" s="86">
        <f t="shared" si="17"/>
        <v>43601303</v>
      </c>
      <c r="F55" s="112">
        <v>436013.03</v>
      </c>
      <c r="G55" s="87">
        <v>100</v>
      </c>
      <c r="H55" s="86">
        <f t="shared" si="25"/>
        <v>0</v>
      </c>
      <c r="I55" s="112">
        <v>436013.03</v>
      </c>
      <c r="J55" s="87">
        <v>0</v>
      </c>
    </row>
    <row r="56" spans="1:10" s="81" customFormat="1" x14ac:dyDescent="0.25">
      <c r="A56" s="209"/>
      <c r="B56" s="231"/>
      <c r="C56" s="250"/>
      <c r="D56" s="85">
        <v>18</v>
      </c>
      <c r="E56" s="86">
        <f t="shared" si="17"/>
        <v>4225790.55</v>
      </c>
      <c r="F56" s="112">
        <v>1408596.85</v>
      </c>
      <c r="G56" s="87">
        <v>3</v>
      </c>
      <c r="H56" s="86">
        <f t="shared" si="25"/>
        <v>0</v>
      </c>
      <c r="I56" s="112">
        <v>1408596.85</v>
      </c>
      <c r="J56" s="87">
        <v>0</v>
      </c>
    </row>
    <row r="57" spans="1:10" s="81" customFormat="1" ht="31.5" customHeight="1" x14ac:dyDescent="0.25">
      <c r="A57" s="209"/>
      <c r="B57" s="231"/>
      <c r="C57" s="140" t="s">
        <v>267</v>
      </c>
      <c r="D57" s="134"/>
      <c r="E57" s="138">
        <f>E53+E54+E55+E56</f>
        <v>106166054.15000001</v>
      </c>
      <c r="F57" s="138">
        <f t="shared" ref="F57:G57" si="26">F53+F54+F55+F56</f>
        <v>2298549.2200000002</v>
      </c>
      <c r="G57" s="139">
        <f t="shared" si="26"/>
        <v>355</v>
      </c>
      <c r="H57" s="138">
        <f>H53+H54+H55+H56</f>
        <v>0</v>
      </c>
      <c r="I57" s="138">
        <f t="shared" ref="I57" si="27">I53+I54+I55+I56</f>
        <v>2298549.2200000002</v>
      </c>
      <c r="J57" s="139">
        <f t="shared" ref="J57" si="28">J53+J54+J55+J56</f>
        <v>0</v>
      </c>
    </row>
    <row r="58" spans="1:10" s="81" customFormat="1" ht="31.5" customHeight="1" x14ac:dyDescent="0.25">
      <c r="A58" s="209"/>
      <c r="B58" s="231"/>
      <c r="C58" s="95" t="s">
        <v>268</v>
      </c>
      <c r="D58" s="85">
        <v>5</v>
      </c>
      <c r="E58" s="86">
        <f t="shared" si="17"/>
        <v>3788032.4</v>
      </c>
      <c r="F58" s="112">
        <v>189401.62</v>
      </c>
      <c r="G58" s="87">
        <v>20</v>
      </c>
      <c r="H58" s="86">
        <f t="shared" si="25"/>
        <v>0</v>
      </c>
      <c r="I58" s="112">
        <v>189401.62</v>
      </c>
      <c r="J58" s="87">
        <v>0</v>
      </c>
    </row>
    <row r="59" spans="1:10" s="81" customFormat="1" ht="47.25" customHeight="1" x14ac:dyDescent="0.25">
      <c r="A59" s="209"/>
      <c r="B59" s="231"/>
      <c r="C59" s="140" t="s">
        <v>269</v>
      </c>
      <c r="D59" s="134"/>
      <c r="E59" s="138">
        <f>E58</f>
        <v>3788032.4</v>
      </c>
      <c r="F59" s="138">
        <v>260031.34</v>
      </c>
      <c r="G59" s="139">
        <f>G58</f>
        <v>20</v>
      </c>
      <c r="H59" s="138">
        <f>H58</f>
        <v>0</v>
      </c>
      <c r="I59" s="138">
        <v>260031.34</v>
      </c>
      <c r="J59" s="139">
        <f>J58</f>
        <v>0</v>
      </c>
    </row>
    <row r="60" spans="1:10" s="81" customFormat="1" x14ac:dyDescent="0.25">
      <c r="A60" s="209"/>
      <c r="B60" s="231"/>
      <c r="C60" s="95" t="s">
        <v>270</v>
      </c>
      <c r="D60" s="85">
        <v>6</v>
      </c>
      <c r="E60" s="86">
        <f t="shared" si="17"/>
        <v>7196138.7300000004</v>
      </c>
      <c r="F60" s="112">
        <v>218064.81</v>
      </c>
      <c r="G60" s="87">
        <v>33</v>
      </c>
      <c r="H60" s="86">
        <f t="shared" si="25"/>
        <v>0</v>
      </c>
      <c r="I60" s="112">
        <v>218064.81</v>
      </c>
      <c r="J60" s="87">
        <v>0</v>
      </c>
    </row>
    <row r="61" spans="1:10" s="81" customFormat="1" ht="31.5" customHeight="1" x14ac:dyDescent="0.25">
      <c r="A61" s="209"/>
      <c r="B61" s="231"/>
      <c r="C61" s="140" t="s">
        <v>271</v>
      </c>
      <c r="D61" s="134"/>
      <c r="E61" s="138">
        <f>E60</f>
        <v>7196138.7300000004</v>
      </c>
      <c r="F61" s="138">
        <v>260031.34</v>
      </c>
      <c r="G61" s="139">
        <f>G60</f>
        <v>33</v>
      </c>
      <c r="H61" s="138">
        <f>H60</f>
        <v>0</v>
      </c>
      <c r="I61" s="138">
        <v>260031.34</v>
      </c>
      <c r="J61" s="139">
        <f>J60</f>
        <v>0</v>
      </c>
    </row>
    <row r="62" spans="1:10" s="81" customFormat="1" x14ac:dyDescent="0.25">
      <c r="A62" s="209"/>
      <c r="B62" s="231"/>
      <c r="C62" s="95" t="s">
        <v>257</v>
      </c>
      <c r="D62" s="85">
        <v>24</v>
      </c>
      <c r="E62" s="86">
        <f t="shared" si="17"/>
        <v>14824362.42</v>
      </c>
      <c r="F62" s="86">
        <v>549050.46</v>
      </c>
      <c r="G62" s="87">
        <v>27</v>
      </c>
      <c r="H62" s="86">
        <f t="shared" si="25"/>
        <v>0</v>
      </c>
      <c r="I62" s="86">
        <v>549050.46</v>
      </c>
      <c r="J62" s="87">
        <v>0</v>
      </c>
    </row>
    <row r="63" spans="1:10" s="81" customFormat="1" ht="31.5" customHeight="1" x14ac:dyDescent="0.25">
      <c r="A63" s="209"/>
      <c r="B63" s="231"/>
      <c r="C63" s="140" t="s">
        <v>258</v>
      </c>
      <c r="D63" s="134"/>
      <c r="E63" s="138">
        <f>E62</f>
        <v>14824362.42</v>
      </c>
      <c r="F63" s="138">
        <v>260031.34</v>
      </c>
      <c r="G63" s="139">
        <f>G62</f>
        <v>27</v>
      </c>
      <c r="H63" s="138">
        <f>H62</f>
        <v>0</v>
      </c>
      <c r="I63" s="138">
        <v>260031.34</v>
      </c>
      <c r="J63" s="139">
        <f>J62</f>
        <v>0</v>
      </c>
    </row>
    <row r="64" spans="1:10" s="81" customFormat="1" x14ac:dyDescent="0.25">
      <c r="A64" s="209"/>
      <c r="B64" s="231"/>
      <c r="C64" s="95" t="s">
        <v>245</v>
      </c>
      <c r="D64" s="85">
        <v>86</v>
      </c>
      <c r="E64" s="86">
        <f t="shared" si="17"/>
        <v>8581034.2200000007</v>
      </c>
      <c r="F64" s="86">
        <v>260031.34</v>
      </c>
      <c r="G64" s="87">
        <v>33</v>
      </c>
      <c r="H64" s="86">
        <f t="shared" si="25"/>
        <v>0</v>
      </c>
      <c r="I64" s="86">
        <v>260031.34</v>
      </c>
      <c r="J64" s="87">
        <v>0</v>
      </c>
    </row>
    <row r="65" spans="1:10" s="81" customFormat="1" ht="31.5" customHeight="1" x14ac:dyDescent="0.25">
      <c r="A65" s="209"/>
      <c r="B65" s="231"/>
      <c r="C65" s="140" t="s">
        <v>246</v>
      </c>
      <c r="D65" s="134"/>
      <c r="E65" s="138">
        <f>E64</f>
        <v>8581034.2200000007</v>
      </c>
      <c r="F65" s="138">
        <v>260031.34</v>
      </c>
      <c r="G65" s="139">
        <f>G64</f>
        <v>33</v>
      </c>
      <c r="H65" s="138">
        <f>H64</f>
        <v>0</v>
      </c>
      <c r="I65" s="138">
        <v>260031.34</v>
      </c>
      <c r="J65" s="139">
        <f>J64</f>
        <v>0</v>
      </c>
    </row>
    <row r="66" spans="1:10" s="81" customFormat="1" x14ac:dyDescent="0.25">
      <c r="A66" s="209"/>
      <c r="B66" s="231"/>
      <c r="C66" s="95" t="s">
        <v>272</v>
      </c>
      <c r="D66" s="85">
        <v>47</v>
      </c>
      <c r="E66" s="86">
        <f t="shared" si="17"/>
        <v>9779639</v>
      </c>
      <c r="F66" s="86">
        <v>195592.78</v>
      </c>
      <c r="G66" s="87">
        <v>50</v>
      </c>
      <c r="H66" s="86">
        <f t="shared" si="25"/>
        <v>0</v>
      </c>
      <c r="I66" s="86">
        <v>195592.78</v>
      </c>
      <c r="J66" s="87">
        <v>0</v>
      </c>
    </row>
    <row r="67" spans="1:10" s="81" customFormat="1" ht="31.5" customHeight="1" x14ac:dyDescent="0.25">
      <c r="A67" s="209"/>
      <c r="B67" s="231"/>
      <c r="C67" s="140" t="s">
        <v>273</v>
      </c>
      <c r="D67" s="134"/>
      <c r="E67" s="138">
        <f>E66</f>
        <v>9779639</v>
      </c>
      <c r="F67" s="138">
        <v>260031.34</v>
      </c>
      <c r="G67" s="139">
        <f>G66</f>
        <v>50</v>
      </c>
      <c r="H67" s="138">
        <f>H66</f>
        <v>0</v>
      </c>
      <c r="I67" s="138">
        <v>260031.34</v>
      </c>
      <c r="J67" s="139">
        <f>J66</f>
        <v>0</v>
      </c>
    </row>
    <row r="68" spans="1:10" s="81" customFormat="1" x14ac:dyDescent="0.25">
      <c r="A68" s="209"/>
      <c r="B68" s="231"/>
      <c r="C68" s="201" t="s">
        <v>259</v>
      </c>
      <c r="D68" s="85">
        <v>48</v>
      </c>
      <c r="E68" s="86">
        <f t="shared" si="17"/>
        <v>68158065</v>
      </c>
      <c r="F68" s="86">
        <v>272632.26</v>
      </c>
      <c r="G68" s="87">
        <v>250</v>
      </c>
      <c r="H68" s="86">
        <f t="shared" si="25"/>
        <v>0</v>
      </c>
      <c r="I68" s="86">
        <v>272632.26</v>
      </c>
      <c r="J68" s="87">
        <v>0</v>
      </c>
    </row>
    <row r="69" spans="1:10" s="81" customFormat="1" x14ac:dyDescent="0.25">
      <c r="A69" s="209"/>
      <c r="B69" s="231"/>
      <c r="C69" s="202"/>
      <c r="D69" s="85">
        <v>49</v>
      </c>
      <c r="E69" s="86">
        <f t="shared" si="17"/>
        <v>109795001.68000001</v>
      </c>
      <c r="F69" s="86">
        <v>301634.62</v>
      </c>
      <c r="G69" s="87">
        <v>364</v>
      </c>
      <c r="H69" s="86">
        <f t="shared" si="25"/>
        <v>0</v>
      </c>
      <c r="I69" s="86">
        <v>301634.62</v>
      </c>
      <c r="J69" s="87">
        <v>0</v>
      </c>
    </row>
    <row r="70" spans="1:10" s="81" customFormat="1" x14ac:dyDescent="0.25">
      <c r="A70" s="209"/>
      <c r="B70" s="231"/>
      <c r="C70" s="202"/>
      <c r="D70" s="85">
        <v>50</v>
      </c>
      <c r="E70" s="86">
        <f t="shared" si="17"/>
        <v>51801865.5</v>
      </c>
      <c r="F70" s="86">
        <v>345345.77</v>
      </c>
      <c r="G70" s="87">
        <v>150</v>
      </c>
      <c r="H70" s="86">
        <f t="shared" si="25"/>
        <v>0</v>
      </c>
      <c r="I70" s="86">
        <v>345345.77</v>
      </c>
      <c r="J70" s="87">
        <v>0</v>
      </c>
    </row>
    <row r="71" spans="1:10" s="81" customFormat="1" x14ac:dyDescent="0.25">
      <c r="A71" s="209"/>
      <c r="B71" s="231"/>
      <c r="C71" s="202"/>
      <c r="D71" s="85">
        <v>52</v>
      </c>
      <c r="E71" s="86">
        <f t="shared" si="17"/>
        <v>94925261.200000003</v>
      </c>
      <c r="F71" s="86">
        <v>306210.52</v>
      </c>
      <c r="G71" s="87">
        <v>310</v>
      </c>
      <c r="H71" s="86">
        <f t="shared" si="25"/>
        <v>0</v>
      </c>
      <c r="I71" s="86">
        <v>306210.52</v>
      </c>
      <c r="J71" s="87">
        <v>0</v>
      </c>
    </row>
    <row r="72" spans="1:10" s="81" customFormat="1" x14ac:dyDescent="0.25">
      <c r="A72" s="209"/>
      <c r="B72" s="231"/>
      <c r="C72" s="202"/>
      <c r="D72" s="85">
        <v>53</v>
      </c>
      <c r="E72" s="86">
        <f t="shared" si="17"/>
        <v>55089095</v>
      </c>
      <c r="F72" s="86">
        <v>550890.94999999995</v>
      </c>
      <c r="G72" s="87">
        <v>100</v>
      </c>
      <c r="H72" s="86">
        <f t="shared" si="25"/>
        <v>0</v>
      </c>
      <c r="I72" s="86">
        <v>550890.94999999995</v>
      </c>
      <c r="J72" s="87">
        <v>0</v>
      </c>
    </row>
    <row r="73" spans="1:10" s="81" customFormat="1" x14ac:dyDescent="0.25">
      <c r="A73" s="209"/>
      <c r="B73" s="231"/>
      <c r="C73" s="202"/>
      <c r="D73" s="85">
        <v>54</v>
      </c>
      <c r="E73" s="86">
        <f t="shared" si="17"/>
        <v>13404379.800000001</v>
      </c>
      <c r="F73" s="86">
        <v>446812.66</v>
      </c>
      <c r="G73" s="87">
        <v>30</v>
      </c>
      <c r="H73" s="86">
        <f t="shared" si="25"/>
        <v>0</v>
      </c>
      <c r="I73" s="86">
        <v>446812.66</v>
      </c>
      <c r="J73" s="87">
        <v>0</v>
      </c>
    </row>
    <row r="74" spans="1:10" s="81" customFormat="1" x14ac:dyDescent="0.25">
      <c r="A74" s="209"/>
      <c r="B74" s="231"/>
      <c r="C74" s="202"/>
      <c r="D74" s="85">
        <v>55</v>
      </c>
      <c r="E74" s="86">
        <f t="shared" si="17"/>
        <v>3295850.52</v>
      </c>
      <c r="F74" s="86">
        <v>823962.63</v>
      </c>
      <c r="G74" s="87">
        <v>4</v>
      </c>
      <c r="H74" s="86">
        <f t="shared" si="25"/>
        <v>0</v>
      </c>
      <c r="I74" s="86">
        <v>823962.63</v>
      </c>
      <c r="J74" s="87">
        <v>0</v>
      </c>
    </row>
    <row r="75" spans="1:10" s="81" customFormat="1" x14ac:dyDescent="0.25">
      <c r="A75" s="209"/>
      <c r="B75" s="231"/>
      <c r="C75" s="202"/>
      <c r="D75" s="85">
        <v>56</v>
      </c>
      <c r="E75" s="86">
        <f t="shared" si="17"/>
        <v>2852363.79</v>
      </c>
      <c r="F75" s="86">
        <v>950787.93</v>
      </c>
      <c r="G75" s="87">
        <v>3</v>
      </c>
      <c r="H75" s="86">
        <f t="shared" si="25"/>
        <v>0</v>
      </c>
      <c r="I75" s="86">
        <v>950787.93</v>
      </c>
      <c r="J75" s="87">
        <v>0</v>
      </c>
    </row>
    <row r="76" spans="1:10" s="81" customFormat="1" x14ac:dyDescent="0.25">
      <c r="A76" s="209"/>
      <c r="B76" s="231"/>
      <c r="C76" s="202"/>
      <c r="D76" s="85">
        <v>61</v>
      </c>
      <c r="E76" s="86">
        <f t="shared" si="17"/>
        <v>48627888</v>
      </c>
      <c r="F76" s="86">
        <v>324185.92</v>
      </c>
      <c r="G76" s="87">
        <v>150</v>
      </c>
      <c r="H76" s="86">
        <f t="shared" si="25"/>
        <v>0</v>
      </c>
      <c r="I76" s="86">
        <v>324185.92</v>
      </c>
      <c r="J76" s="87">
        <v>0</v>
      </c>
    </row>
    <row r="77" spans="1:10" s="81" customFormat="1" x14ac:dyDescent="0.25">
      <c r="A77" s="209"/>
      <c r="B77" s="231"/>
      <c r="C77" s="203"/>
      <c r="D77" s="85">
        <v>63</v>
      </c>
      <c r="E77" s="86">
        <f t="shared" si="17"/>
        <v>58161598</v>
      </c>
      <c r="F77" s="86">
        <v>581615.98</v>
      </c>
      <c r="G77" s="87">
        <v>100</v>
      </c>
      <c r="H77" s="86">
        <f t="shared" si="25"/>
        <v>0</v>
      </c>
      <c r="I77" s="86">
        <v>581615.98</v>
      </c>
      <c r="J77" s="87">
        <v>0</v>
      </c>
    </row>
    <row r="78" spans="1:10" s="81" customFormat="1" ht="63" customHeight="1" x14ac:dyDescent="0.25">
      <c r="A78" s="208"/>
      <c r="B78" s="232"/>
      <c r="C78" s="140" t="s">
        <v>260</v>
      </c>
      <c r="D78" s="134"/>
      <c r="E78" s="138">
        <f t="shared" ref="E78:J78" si="29">E68+E69+E70+E71+E72+E73+E74+E75+E76+E77</f>
        <v>506111368.49000001</v>
      </c>
      <c r="F78" s="138">
        <f t="shared" si="29"/>
        <v>4904079.24</v>
      </c>
      <c r="G78" s="139">
        <f t="shared" si="29"/>
        <v>1461</v>
      </c>
      <c r="H78" s="138">
        <f t="shared" si="29"/>
        <v>0</v>
      </c>
      <c r="I78" s="138">
        <f t="shared" si="29"/>
        <v>4904079.24</v>
      </c>
      <c r="J78" s="139">
        <f t="shared" si="29"/>
        <v>0</v>
      </c>
    </row>
    <row r="79" spans="1:10" s="81" customFormat="1" x14ac:dyDescent="0.25">
      <c r="A79" s="233" t="s">
        <v>274</v>
      </c>
      <c r="B79" s="234"/>
      <c r="C79" s="234"/>
      <c r="D79" s="235"/>
      <c r="E79" s="90">
        <f>E36+E39+E46+E49+E52+E57+E59+E61+E63+E65+E67+E78</f>
        <v>1080296955.01</v>
      </c>
      <c r="F79" s="90">
        <v>260031.34</v>
      </c>
      <c r="G79" s="91">
        <f>G36+G39+G46+G49+G52+G57+G59+G61+G63+G65+G67+G78</f>
        <v>3884</v>
      </c>
      <c r="H79" s="90">
        <f>H36+H39+H46+H49+H52+H57+H59+H61+H63+H65+H67+H78</f>
        <v>6620530.2000000002</v>
      </c>
      <c r="I79" s="90">
        <v>260031.34</v>
      </c>
      <c r="J79" s="91">
        <f>J36+J39+J46+J49+J52+J57+J59+J61+J63+J65+J67+J78</f>
        <v>70</v>
      </c>
    </row>
    <row r="80" spans="1:10" s="81" customFormat="1" x14ac:dyDescent="0.25">
      <c r="A80" s="209">
        <v>560268</v>
      </c>
      <c r="B80" s="231" t="s">
        <v>314</v>
      </c>
      <c r="C80" s="118" t="s">
        <v>284</v>
      </c>
      <c r="D80" s="85">
        <v>12</v>
      </c>
      <c r="E80" s="86">
        <f t="shared" ref="E80:E89" si="30">G80*F80</f>
        <v>3943678.53</v>
      </c>
      <c r="F80" s="112">
        <v>231981.09</v>
      </c>
      <c r="G80" s="87">
        <v>17</v>
      </c>
      <c r="H80" s="86">
        <f t="shared" ref="H80" si="31">J80*I80</f>
        <v>0</v>
      </c>
      <c r="I80" s="112">
        <v>231981.09</v>
      </c>
      <c r="J80" s="87">
        <v>0</v>
      </c>
    </row>
    <row r="81" spans="1:10" s="81" customFormat="1" x14ac:dyDescent="0.25">
      <c r="A81" s="209"/>
      <c r="B81" s="231"/>
      <c r="C81" s="133" t="s">
        <v>267</v>
      </c>
      <c r="D81" s="134"/>
      <c r="E81" s="135">
        <f>E80</f>
        <v>3943678.53</v>
      </c>
      <c r="F81" s="135">
        <f t="shared" ref="F81:G81" si="32">F80</f>
        <v>231981.09</v>
      </c>
      <c r="G81" s="136">
        <f t="shared" si="32"/>
        <v>17</v>
      </c>
      <c r="H81" s="135">
        <f>H80</f>
        <v>0</v>
      </c>
      <c r="I81" s="135">
        <f t="shared" ref="I81" si="33">I80</f>
        <v>231981.09</v>
      </c>
      <c r="J81" s="136">
        <f t="shared" ref="J81" si="34">J80</f>
        <v>0</v>
      </c>
    </row>
    <row r="82" spans="1:10" s="81" customFormat="1" x14ac:dyDescent="0.25">
      <c r="A82" s="209"/>
      <c r="B82" s="231"/>
      <c r="C82" s="201" t="s">
        <v>259</v>
      </c>
      <c r="D82" s="85">
        <v>48</v>
      </c>
      <c r="E82" s="86">
        <f t="shared" si="30"/>
        <v>4089483.9</v>
      </c>
      <c r="F82" s="86">
        <v>272632.26</v>
      </c>
      <c r="G82" s="87">
        <v>15</v>
      </c>
      <c r="H82" s="86">
        <f t="shared" ref="H82:H85" si="35">J82*I82</f>
        <v>0</v>
      </c>
      <c r="I82" s="86">
        <v>272632.26</v>
      </c>
      <c r="J82" s="87">
        <v>0</v>
      </c>
    </row>
    <row r="83" spans="1:10" s="81" customFormat="1" x14ac:dyDescent="0.25">
      <c r="A83" s="209"/>
      <c r="B83" s="231"/>
      <c r="C83" s="202"/>
      <c r="D83" s="85">
        <v>49</v>
      </c>
      <c r="E83" s="86">
        <f t="shared" si="30"/>
        <v>4524519.3</v>
      </c>
      <c r="F83" s="86">
        <v>301634.62</v>
      </c>
      <c r="G83" s="87">
        <v>15</v>
      </c>
      <c r="H83" s="86">
        <f t="shared" si="35"/>
        <v>0</v>
      </c>
      <c r="I83" s="86">
        <v>301634.62</v>
      </c>
      <c r="J83" s="87">
        <v>0</v>
      </c>
    </row>
    <row r="84" spans="1:10" s="81" customFormat="1" x14ac:dyDescent="0.25">
      <c r="A84" s="209"/>
      <c r="B84" s="231"/>
      <c r="C84" s="202"/>
      <c r="D84" s="85">
        <v>50</v>
      </c>
      <c r="E84" s="86">
        <f t="shared" si="30"/>
        <v>5180186.55</v>
      </c>
      <c r="F84" s="86">
        <v>345345.77</v>
      </c>
      <c r="G84" s="87">
        <v>15</v>
      </c>
      <c r="H84" s="86">
        <f t="shared" si="35"/>
        <v>0</v>
      </c>
      <c r="I84" s="86">
        <v>345345.77</v>
      </c>
      <c r="J84" s="87">
        <v>0</v>
      </c>
    </row>
    <row r="85" spans="1:10" s="81" customFormat="1" x14ac:dyDescent="0.25">
      <c r="A85" s="209"/>
      <c r="B85" s="231"/>
      <c r="C85" s="203"/>
      <c r="D85" s="85">
        <v>52</v>
      </c>
      <c r="E85" s="86">
        <f t="shared" si="30"/>
        <v>12248420.800000001</v>
      </c>
      <c r="F85" s="86">
        <v>306210.52</v>
      </c>
      <c r="G85" s="87">
        <v>40</v>
      </c>
      <c r="H85" s="86">
        <f t="shared" si="35"/>
        <v>0</v>
      </c>
      <c r="I85" s="86">
        <v>306210.52</v>
      </c>
      <c r="J85" s="87">
        <v>0</v>
      </c>
    </row>
    <row r="86" spans="1:10" s="81" customFormat="1" ht="31.5" x14ac:dyDescent="0.25">
      <c r="A86" s="209"/>
      <c r="B86" s="231"/>
      <c r="C86" s="140" t="s">
        <v>260</v>
      </c>
      <c r="D86" s="134"/>
      <c r="E86" s="138">
        <f>E82+E83+E84+E85</f>
        <v>26042610.550000001</v>
      </c>
      <c r="F86" s="138">
        <f t="shared" ref="F86:G86" si="36">F82+F83+F84+F85</f>
        <v>1225823.17</v>
      </c>
      <c r="G86" s="139">
        <f t="shared" si="36"/>
        <v>85</v>
      </c>
      <c r="H86" s="138">
        <f>H82+H83+H84+H85</f>
        <v>0</v>
      </c>
      <c r="I86" s="138">
        <f t="shared" ref="I86" si="37">I82+I83+I84+I85</f>
        <v>1225823.17</v>
      </c>
      <c r="J86" s="139">
        <f t="shared" ref="J86" si="38">J82+J83+J84+J85</f>
        <v>0</v>
      </c>
    </row>
    <row r="87" spans="1:10" s="81" customFormat="1" x14ac:dyDescent="0.25">
      <c r="A87" s="209"/>
      <c r="B87" s="231"/>
      <c r="C87" s="201" t="s">
        <v>249</v>
      </c>
      <c r="D87" s="85">
        <v>81</v>
      </c>
      <c r="E87" s="86">
        <f t="shared" si="30"/>
        <v>2576769.58</v>
      </c>
      <c r="F87" s="86">
        <v>234251.78</v>
      </c>
      <c r="G87" s="87">
        <v>11</v>
      </c>
      <c r="H87" s="86">
        <f t="shared" ref="H87:H89" si="39">J87*I87</f>
        <v>0</v>
      </c>
      <c r="I87" s="86">
        <v>234251.78</v>
      </c>
      <c r="J87" s="87">
        <v>0</v>
      </c>
    </row>
    <row r="88" spans="1:10" s="81" customFormat="1" ht="15.75" customHeight="1" x14ac:dyDescent="0.25">
      <c r="A88" s="209"/>
      <c r="B88" s="231"/>
      <c r="C88" s="202"/>
      <c r="D88" s="85">
        <v>82</v>
      </c>
      <c r="E88" s="86">
        <f t="shared" si="30"/>
        <v>515110.48</v>
      </c>
      <c r="F88" s="86">
        <v>257555.24</v>
      </c>
      <c r="G88" s="87">
        <v>2</v>
      </c>
      <c r="H88" s="86">
        <f t="shared" si="39"/>
        <v>0</v>
      </c>
      <c r="I88" s="86">
        <v>257555.24</v>
      </c>
      <c r="J88" s="87">
        <v>0</v>
      </c>
    </row>
    <row r="89" spans="1:10" s="81" customFormat="1" ht="15.75" customHeight="1" x14ac:dyDescent="0.25">
      <c r="A89" s="209"/>
      <c r="B89" s="231"/>
      <c r="C89" s="203"/>
      <c r="D89" s="85">
        <v>83</v>
      </c>
      <c r="E89" s="86">
        <f t="shared" si="30"/>
        <v>984224.8</v>
      </c>
      <c r="F89" s="86">
        <v>246056.2</v>
      </c>
      <c r="G89" s="87">
        <v>4</v>
      </c>
      <c r="H89" s="86">
        <f t="shared" si="39"/>
        <v>0</v>
      </c>
      <c r="I89" s="86">
        <v>246056.2</v>
      </c>
      <c r="J89" s="87">
        <v>0</v>
      </c>
    </row>
    <row r="90" spans="1:10" s="81" customFormat="1" x14ac:dyDescent="0.25">
      <c r="A90" s="208"/>
      <c r="B90" s="232"/>
      <c r="C90" s="140" t="s">
        <v>250</v>
      </c>
      <c r="D90" s="134"/>
      <c r="E90" s="138">
        <f>E87+E88+E89</f>
        <v>4076104.86</v>
      </c>
      <c r="F90" s="138">
        <v>260031.34</v>
      </c>
      <c r="G90" s="139">
        <f>G87+G88+G89</f>
        <v>17</v>
      </c>
      <c r="H90" s="138">
        <f>H87+H88+H89</f>
        <v>0</v>
      </c>
      <c r="I90" s="138">
        <v>260031.34</v>
      </c>
      <c r="J90" s="139">
        <f>J87+J88+J89</f>
        <v>0</v>
      </c>
    </row>
    <row r="91" spans="1:10" s="81" customFormat="1" x14ac:dyDescent="0.25">
      <c r="A91" s="217" t="s">
        <v>275</v>
      </c>
      <c r="B91" s="218"/>
      <c r="C91" s="218"/>
      <c r="D91" s="219"/>
      <c r="E91" s="90">
        <f>E81+E86+E90</f>
        <v>34062393.939999998</v>
      </c>
      <c r="F91" s="90">
        <f t="shared" ref="F91:G91" si="40">F81+F86+F90</f>
        <v>1717835.6</v>
      </c>
      <c r="G91" s="91">
        <f t="shared" si="40"/>
        <v>119</v>
      </c>
      <c r="H91" s="90">
        <f>H81+H86+H90</f>
        <v>0</v>
      </c>
      <c r="I91" s="90">
        <f t="shared" ref="I91" si="41">I81+I86+I90</f>
        <v>1717835.6</v>
      </c>
      <c r="J91" s="91">
        <f t="shared" ref="J91" si="42">J81+J86+J90</f>
        <v>0</v>
      </c>
    </row>
    <row r="92" spans="1:10" s="81" customFormat="1" x14ac:dyDescent="0.25">
      <c r="A92" s="207">
        <v>560220</v>
      </c>
      <c r="B92" s="207" t="s">
        <v>276</v>
      </c>
      <c r="C92" s="210" t="s">
        <v>277</v>
      </c>
      <c r="D92" s="85">
        <v>41</v>
      </c>
      <c r="E92" s="86">
        <f t="shared" ref="E92:E119" si="43">G92*F92</f>
        <v>1743675.24</v>
      </c>
      <c r="F92" s="86">
        <v>145306.26999999999</v>
      </c>
      <c r="G92" s="87">
        <v>12</v>
      </c>
      <c r="H92" s="86">
        <f t="shared" ref="H92:H94" si="44">J92*I92</f>
        <v>0</v>
      </c>
      <c r="I92" s="86">
        <v>145306.26999999999</v>
      </c>
      <c r="J92" s="87">
        <v>0</v>
      </c>
    </row>
    <row r="93" spans="1:10" s="81" customFormat="1" x14ac:dyDescent="0.25">
      <c r="A93" s="209"/>
      <c r="B93" s="209"/>
      <c r="C93" s="210"/>
      <c r="D93" s="85">
        <v>42</v>
      </c>
      <c r="E93" s="86">
        <f t="shared" si="43"/>
        <v>12104054.5</v>
      </c>
      <c r="F93" s="86">
        <v>242081.09</v>
      </c>
      <c r="G93" s="87">
        <v>50</v>
      </c>
      <c r="H93" s="86">
        <f t="shared" si="44"/>
        <v>0</v>
      </c>
      <c r="I93" s="86">
        <v>242081.09</v>
      </c>
      <c r="J93" s="87">
        <v>0</v>
      </c>
    </row>
    <row r="94" spans="1:10" s="81" customFormat="1" x14ac:dyDescent="0.25">
      <c r="A94" s="209"/>
      <c r="B94" s="209"/>
      <c r="C94" s="210"/>
      <c r="D94" s="85">
        <v>45</v>
      </c>
      <c r="E94" s="86">
        <f t="shared" si="43"/>
        <v>366177.72</v>
      </c>
      <c r="F94" s="86">
        <v>183088.86</v>
      </c>
      <c r="G94" s="87">
        <v>2</v>
      </c>
      <c r="H94" s="86">
        <f t="shared" si="44"/>
        <v>0</v>
      </c>
      <c r="I94" s="86">
        <v>183088.86</v>
      </c>
      <c r="J94" s="87">
        <v>0</v>
      </c>
    </row>
    <row r="95" spans="1:10" s="81" customFormat="1" x14ac:dyDescent="0.25">
      <c r="A95" s="209"/>
      <c r="B95" s="209"/>
      <c r="C95" s="137" t="s">
        <v>278</v>
      </c>
      <c r="D95" s="134"/>
      <c r="E95" s="138">
        <f>E92+E93+E94</f>
        <v>14213907.460000001</v>
      </c>
      <c r="F95" s="138">
        <v>260031.34</v>
      </c>
      <c r="G95" s="139">
        <f>G92+G93+G94</f>
        <v>64</v>
      </c>
      <c r="H95" s="138">
        <f>H92+H93+H94</f>
        <v>0</v>
      </c>
      <c r="I95" s="138">
        <v>260031.34</v>
      </c>
      <c r="J95" s="139">
        <f>J92+J93+J94</f>
        <v>0</v>
      </c>
    </row>
    <row r="96" spans="1:10" s="81" customFormat="1" x14ac:dyDescent="0.25">
      <c r="A96" s="209"/>
      <c r="B96" s="209"/>
      <c r="C96" s="88" t="s">
        <v>243</v>
      </c>
      <c r="D96" s="87">
        <v>78</v>
      </c>
      <c r="E96" s="86">
        <f t="shared" si="43"/>
        <v>3430744.25</v>
      </c>
      <c r="F96" s="86">
        <v>137229.76999999999</v>
      </c>
      <c r="G96" s="87">
        <v>25</v>
      </c>
      <c r="H96" s="86">
        <f t="shared" ref="H96" si="45">J96*I96</f>
        <v>0</v>
      </c>
      <c r="I96" s="86">
        <v>137229.76999999999</v>
      </c>
      <c r="J96" s="87">
        <v>0</v>
      </c>
    </row>
    <row r="97" spans="1:10" s="81" customFormat="1" x14ac:dyDescent="0.25">
      <c r="A97" s="209"/>
      <c r="B97" s="209"/>
      <c r="C97" s="137" t="s">
        <v>244</v>
      </c>
      <c r="D97" s="134"/>
      <c r="E97" s="138">
        <f>E96</f>
        <v>3430744.25</v>
      </c>
      <c r="F97" s="138">
        <v>260031.34</v>
      </c>
      <c r="G97" s="139">
        <f>G96</f>
        <v>25</v>
      </c>
      <c r="H97" s="138">
        <f>H96</f>
        <v>0</v>
      </c>
      <c r="I97" s="138">
        <v>260031.34</v>
      </c>
      <c r="J97" s="139">
        <f>J96</f>
        <v>0</v>
      </c>
    </row>
    <row r="98" spans="1:10" s="81" customFormat="1" x14ac:dyDescent="0.25">
      <c r="A98" s="209"/>
      <c r="B98" s="209"/>
      <c r="C98" s="88" t="s">
        <v>279</v>
      </c>
      <c r="D98" s="85">
        <v>85</v>
      </c>
      <c r="E98" s="86">
        <f t="shared" si="43"/>
        <v>2705326.65</v>
      </c>
      <c r="F98" s="86">
        <v>180355.11</v>
      </c>
      <c r="G98" s="87">
        <v>15</v>
      </c>
      <c r="H98" s="86">
        <f t="shared" ref="H98" si="46">J98*I98</f>
        <v>0</v>
      </c>
      <c r="I98" s="86">
        <v>180355.11</v>
      </c>
      <c r="J98" s="87">
        <v>0</v>
      </c>
    </row>
    <row r="99" spans="1:10" s="81" customFormat="1" ht="31.5" x14ac:dyDescent="0.25">
      <c r="A99" s="209"/>
      <c r="B99" s="209"/>
      <c r="C99" s="137" t="s">
        <v>280</v>
      </c>
      <c r="D99" s="134"/>
      <c r="E99" s="138">
        <f>E98</f>
        <v>2705326.65</v>
      </c>
      <c r="F99" s="138">
        <v>260031.34</v>
      </c>
      <c r="G99" s="139">
        <f>G98</f>
        <v>15</v>
      </c>
      <c r="H99" s="138">
        <f>H98</f>
        <v>0</v>
      </c>
      <c r="I99" s="138">
        <v>260031.34</v>
      </c>
      <c r="J99" s="139">
        <f>J98</f>
        <v>0</v>
      </c>
    </row>
    <row r="100" spans="1:10" s="81" customFormat="1" ht="31.5" x14ac:dyDescent="0.25">
      <c r="A100" s="209"/>
      <c r="B100" s="209"/>
      <c r="C100" s="88" t="s">
        <v>281</v>
      </c>
      <c r="D100" s="85">
        <v>8</v>
      </c>
      <c r="E100" s="86">
        <f t="shared" si="43"/>
        <v>1211359.6200000001</v>
      </c>
      <c r="F100" s="112">
        <v>403786.54</v>
      </c>
      <c r="G100" s="87">
        <v>3</v>
      </c>
      <c r="H100" s="86">
        <f t="shared" ref="H100" si="47">J100*I100</f>
        <v>0</v>
      </c>
      <c r="I100" s="112">
        <v>403786.54</v>
      </c>
      <c r="J100" s="87">
        <v>0</v>
      </c>
    </row>
    <row r="101" spans="1:10" s="81" customFormat="1" ht="31.5" x14ac:dyDescent="0.25">
      <c r="A101" s="209"/>
      <c r="B101" s="209"/>
      <c r="C101" s="137" t="s">
        <v>282</v>
      </c>
      <c r="D101" s="134"/>
      <c r="E101" s="138">
        <f>E100</f>
        <v>1211359.6200000001</v>
      </c>
      <c r="F101" s="138">
        <v>260031.34</v>
      </c>
      <c r="G101" s="139">
        <f>G100</f>
        <v>3</v>
      </c>
      <c r="H101" s="138">
        <f>H100</f>
        <v>0</v>
      </c>
      <c r="I101" s="138">
        <v>260031.34</v>
      </c>
      <c r="J101" s="139">
        <f>J100</f>
        <v>0</v>
      </c>
    </row>
    <row r="102" spans="1:10" s="81" customFormat="1" x14ac:dyDescent="0.25">
      <c r="A102" s="209"/>
      <c r="B102" s="209"/>
      <c r="C102" s="88" t="s">
        <v>257</v>
      </c>
      <c r="D102" s="85">
        <v>23</v>
      </c>
      <c r="E102" s="86">
        <f t="shared" si="43"/>
        <v>28042733.600000001</v>
      </c>
      <c r="F102" s="86">
        <v>200305.24</v>
      </c>
      <c r="G102" s="94">
        <v>140</v>
      </c>
      <c r="H102" s="86">
        <f t="shared" ref="H102" si="48">J102*I102</f>
        <v>0</v>
      </c>
      <c r="I102" s="86">
        <v>200305.24</v>
      </c>
      <c r="J102" s="94">
        <v>0</v>
      </c>
    </row>
    <row r="103" spans="1:10" s="81" customFormat="1" x14ac:dyDescent="0.25">
      <c r="A103" s="209"/>
      <c r="B103" s="209"/>
      <c r="C103" s="137" t="s">
        <v>258</v>
      </c>
      <c r="D103" s="134"/>
      <c r="E103" s="138">
        <f>E102</f>
        <v>28042733.600000001</v>
      </c>
      <c r="F103" s="138">
        <v>260031.34</v>
      </c>
      <c r="G103" s="139">
        <f>G102</f>
        <v>140</v>
      </c>
      <c r="H103" s="138">
        <f>H102</f>
        <v>0</v>
      </c>
      <c r="I103" s="138">
        <v>260031.34</v>
      </c>
      <c r="J103" s="139">
        <f>J102</f>
        <v>0</v>
      </c>
    </row>
    <row r="104" spans="1:10" s="81" customFormat="1" x14ac:dyDescent="0.25">
      <c r="A104" s="209"/>
      <c r="B104" s="209"/>
      <c r="C104" s="210" t="s">
        <v>249</v>
      </c>
      <c r="D104" s="85">
        <v>81</v>
      </c>
      <c r="E104" s="86">
        <f t="shared" si="43"/>
        <v>1405510.68</v>
      </c>
      <c r="F104" s="86">
        <v>234251.78</v>
      </c>
      <c r="G104" s="94">
        <v>6</v>
      </c>
      <c r="H104" s="86">
        <f t="shared" ref="H104:H106" si="49">J104*I104</f>
        <v>0</v>
      </c>
      <c r="I104" s="86">
        <v>234251.78</v>
      </c>
      <c r="J104" s="94">
        <v>0</v>
      </c>
    </row>
    <row r="105" spans="1:10" s="81" customFormat="1" x14ac:dyDescent="0.25">
      <c r="A105" s="209"/>
      <c r="B105" s="209"/>
      <c r="C105" s="210"/>
      <c r="D105" s="85">
        <v>82</v>
      </c>
      <c r="E105" s="86">
        <f t="shared" ref="E105" si="50">G105*F105</f>
        <v>257555.24</v>
      </c>
      <c r="F105" s="86">
        <v>257555.24</v>
      </c>
      <c r="G105" s="94">
        <v>1</v>
      </c>
      <c r="H105" s="86">
        <f t="shared" si="49"/>
        <v>0</v>
      </c>
      <c r="I105" s="86">
        <v>257555.24</v>
      </c>
      <c r="J105" s="94">
        <v>0</v>
      </c>
    </row>
    <row r="106" spans="1:10" s="81" customFormat="1" x14ac:dyDescent="0.25">
      <c r="A106" s="209"/>
      <c r="B106" s="209"/>
      <c r="C106" s="210"/>
      <c r="D106" s="85">
        <v>83</v>
      </c>
      <c r="E106" s="86">
        <f t="shared" si="43"/>
        <v>246056.2</v>
      </c>
      <c r="F106" s="86">
        <v>246056.2</v>
      </c>
      <c r="G106" s="94">
        <v>1</v>
      </c>
      <c r="H106" s="86">
        <f t="shared" si="49"/>
        <v>0</v>
      </c>
      <c r="I106" s="86">
        <v>246056.2</v>
      </c>
      <c r="J106" s="94">
        <v>0</v>
      </c>
    </row>
    <row r="107" spans="1:10" s="81" customFormat="1" x14ac:dyDescent="0.25">
      <c r="A107" s="209"/>
      <c r="B107" s="209"/>
      <c r="C107" s="137" t="s">
        <v>250</v>
      </c>
      <c r="D107" s="134"/>
      <c r="E107" s="138">
        <f>E104+E105+E106</f>
        <v>1909122.12</v>
      </c>
      <c r="F107" s="138">
        <f t="shared" ref="F107:G107" si="51">F104+F105+F106</f>
        <v>737863.22</v>
      </c>
      <c r="G107" s="139">
        <f t="shared" si="51"/>
        <v>8</v>
      </c>
      <c r="H107" s="138">
        <f>H104+H105+H106</f>
        <v>0</v>
      </c>
      <c r="I107" s="138">
        <f t="shared" ref="I107" si="52">I104+I105+I106</f>
        <v>737863.22</v>
      </c>
      <c r="J107" s="139">
        <f t="shared" ref="J107" si="53">J104+J105+J106</f>
        <v>0</v>
      </c>
    </row>
    <row r="108" spans="1:10" s="81" customFormat="1" x14ac:dyDescent="0.25">
      <c r="A108" s="209"/>
      <c r="B108" s="209"/>
      <c r="C108" s="201" t="s">
        <v>283</v>
      </c>
      <c r="D108" s="85">
        <v>68</v>
      </c>
      <c r="E108" s="86">
        <f t="shared" si="43"/>
        <v>9590971.5</v>
      </c>
      <c r="F108" s="86">
        <v>191819.43</v>
      </c>
      <c r="G108" s="87">
        <v>50</v>
      </c>
      <c r="H108" s="86">
        <f t="shared" ref="H108:H111" si="54">J108*I108</f>
        <v>0</v>
      </c>
      <c r="I108" s="86">
        <v>191819.43</v>
      </c>
      <c r="J108" s="87">
        <v>0</v>
      </c>
    </row>
    <row r="109" spans="1:10" s="81" customFormat="1" x14ac:dyDescent="0.25">
      <c r="A109" s="209"/>
      <c r="B109" s="209"/>
      <c r="C109" s="202"/>
      <c r="D109" s="85">
        <v>72</v>
      </c>
      <c r="E109" s="86">
        <f t="shared" si="43"/>
        <v>3703822</v>
      </c>
      <c r="F109" s="86">
        <v>462977.75</v>
      </c>
      <c r="G109" s="87">
        <v>8</v>
      </c>
      <c r="H109" s="86">
        <f t="shared" si="54"/>
        <v>0</v>
      </c>
      <c r="I109" s="86">
        <v>462977.75</v>
      </c>
      <c r="J109" s="87">
        <v>0</v>
      </c>
    </row>
    <row r="110" spans="1:10" s="81" customFormat="1" x14ac:dyDescent="0.25">
      <c r="A110" s="209"/>
      <c r="B110" s="209"/>
      <c r="C110" s="202"/>
      <c r="D110" s="85">
        <v>75</v>
      </c>
      <c r="E110" s="86">
        <f t="shared" si="43"/>
        <v>3967351.95</v>
      </c>
      <c r="F110" s="92">
        <v>264490.13</v>
      </c>
      <c r="G110" s="87">
        <v>15</v>
      </c>
      <c r="H110" s="86">
        <f t="shared" si="54"/>
        <v>0</v>
      </c>
      <c r="I110" s="92">
        <v>264490.13</v>
      </c>
      <c r="J110" s="87">
        <v>0</v>
      </c>
    </row>
    <row r="111" spans="1:10" s="81" customFormat="1" x14ac:dyDescent="0.25">
      <c r="A111" s="209"/>
      <c r="B111" s="209"/>
      <c r="C111" s="203"/>
      <c r="D111" s="85">
        <v>76</v>
      </c>
      <c r="E111" s="86">
        <f t="shared" si="43"/>
        <v>404851.66</v>
      </c>
      <c r="F111" s="86">
        <v>202425.83</v>
      </c>
      <c r="G111" s="87">
        <v>2</v>
      </c>
      <c r="H111" s="86">
        <f t="shared" si="54"/>
        <v>0</v>
      </c>
      <c r="I111" s="86">
        <v>202425.83</v>
      </c>
      <c r="J111" s="87">
        <v>0</v>
      </c>
    </row>
    <row r="112" spans="1:10" s="81" customFormat="1" ht="31.5" x14ac:dyDescent="0.25">
      <c r="A112" s="209"/>
      <c r="B112" s="209"/>
      <c r="C112" s="137" t="s">
        <v>256</v>
      </c>
      <c r="D112" s="134"/>
      <c r="E112" s="138">
        <f>E108+E109+E110+E111</f>
        <v>17666997.109999999</v>
      </c>
      <c r="F112" s="138">
        <v>260031.34</v>
      </c>
      <c r="G112" s="139">
        <f>G108+G109+G110+G111</f>
        <v>75</v>
      </c>
      <c r="H112" s="138">
        <f>H108+H109+H110+H111</f>
        <v>0</v>
      </c>
      <c r="I112" s="138">
        <v>260031.34</v>
      </c>
      <c r="J112" s="139">
        <f>J108+J109+J110+J111</f>
        <v>0</v>
      </c>
    </row>
    <row r="113" spans="1:10" s="81" customFormat="1" x14ac:dyDescent="0.25">
      <c r="A113" s="209"/>
      <c r="B113" s="209"/>
      <c r="C113" s="201" t="s">
        <v>284</v>
      </c>
      <c r="D113" s="85">
        <v>12</v>
      </c>
      <c r="E113" s="86">
        <f t="shared" si="43"/>
        <v>2087829.81</v>
      </c>
      <c r="F113" s="112">
        <v>231981.09</v>
      </c>
      <c r="G113" s="87">
        <v>9</v>
      </c>
      <c r="H113" s="86">
        <f t="shared" ref="H113:H115" si="55">J113*I113</f>
        <v>0</v>
      </c>
      <c r="I113" s="112">
        <v>231981.09</v>
      </c>
      <c r="J113" s="87">
        <v>0</v>
      </c>
    </row>
    <row r="114" spans="1:10" s="81" customFormat="1" x14ac:dyDescent="0.25">
      <c r="A114" s="209"/>
      <c r="B114" s="209"/>
      <c r="C114" s="202"/>
      <c r="D114" s="85">
        <v>15</v>
      </c>
      <c r="E114" s="86">
        <f t="shared" si="43"/>
        <v>3822513.72</v>
      </c>
      <c r="F114" s="112">
        <v>318542.81</v>
      </c>
      <c r="G114" s="87">
        <v>12</v>
      </c>
      <c r="H114" s="86">
        <f t="shared" si="55"/>
        <v>0</v>
      </c>
      <c r="I114" s="112">
        <v>318542.81</v>
      </c>
      <c r="J114" s="87">
        <v>0</v>
      </c>
    </row>
    <row r="115" spans="1:10" s="81" customFormat="1" x14ac:dyDescent="0.25">
      <c r="A115" s="209"/>
      <c r="B115" s="209"/>
      <c r="C115" s="203"/>
      <c r="D115" s="85">
        <v>16</v>
      </c>
      <c r="E115" s="86">
        <f t="shared" ref="E115" si="56">G115*F115</f>
        <v>1308039.0900000001</v>
      </c>
      <c r="F115" s="112">
        <v>436013.03</v>
      </c>
      <c r="G115" s="87">
        <v>3</v>
      </c>
      <c r="H115" s="86">
        <f t="shared" si="55"/>
        <v>0</v>
      </c>
      <c r="I115" s="112">
        <v>436013.03</v>
      </c>
      <c r="J115" s="87">
        <v>0</v>
      </c>
    </row>
    <row r="116" spans="1:10" s="81" customFormat="1" x14ac:dyDescent="0.25">
      <c r="A116" s="209"/>
      <c r="B116" s="209"/>
      <c r="C116" s="137" t="s">
        <v>285</v>
      </c>
      <c r="D116" s="134"/>
      <c r="E116" s="138">
        <f>E113+E114+E115</f>
        <v>7218382.6200000001</v>
      </c>
      <c r="F116" s="138">
        <f t="shared" ref="F116:G116" si="57">F113+F114+F115</f>
        <v>986536.93</v>
      </c>
      <c r="G116" s="139">
        <f t="shared" si="57"/>
        <v>24</v>
      </c>
      <c r="H116" s="138">
        <f>H113+H114+H115</f>
        <v>0</v>
      </c>
      <c r="I116" s="138">
        <f t="shared" ref="I116" si="58">I113+I114+I115</f>
        <v>986536.93</v>
      </c>
      <c r="J116" s="139">
        <f t="shared" ref="J116" si="59">J113+J114+J115</f>
        <v>0</v>
      </c>
    </row>
    <row r="117" spans="1:10" s="81" customFormat="1" x14ac:dyDescent="0.25">
      <c r="A117" s="209"/>
      <c r="B117" s="209"/>
      <c r="C117" s="201" t="s">
        <v>262</v>
      </c>
      <c r="D117" s="85">
        <v>29</v>
      </c>
      <c r="E117" s="86">
        <f t="shared" si="43"/>
        <v>1955637.36</v>
      </c>
      <c r="F117" s="86">
        <v>162969.78</v>
      </c>
      <c r="G117" s="87">
        <v>12</v>
      </c>
      <c r="H117" s="86">
        <f t="shared" ref="H117:H119" si="60">J117*I117</f>
        <v>0</v>
      </c>
      <c r="I117" s="86">
        <v>162969.78</v>
      </c>
      <c r="J117" s="87">
        <v>0</v>
      </c>
    </row>
    <row r="118" spans="1:10" s="81" customFormat="1" x14ac:dyDescent="0.25">
      <c r="A118" s="209"/>
      <c r="B118" s="209"/>
      <c r="C118" s="202"/>
      <c r="D118" s="85">
        <v>30</v>
      </c>
      <c r="E118" s="86">
        <f t="shared" si="43"/>
        <v>1901191</v>
      </c>
      <c r="F118" s="86">
        <v>95059.55</v>
      </c>
      <c r="G118" s="87">
        <v>20</v>
      </c>
      <c r="H118" s="86">
        <f t="shared" si="60"/>
        <v>0</v>
      </c>
      <c r="I118" s="86">
        <v>95059.55</v>
      </c>
      <c r="J118" s="87">
        <v>0</v>
      </c>
    </row>
    <row r="119" spans="1:10" s="81" customFormat="1" x14ac:dyDescent="0.25">
      <c r="A119" s="209"/>
      <c r="B119" s="209"/>
      <c r="C119" s="203"/>
      <c r="D119" s="85">
        <v>31</v>
      </c>
      <c r="E119" s="86">
        <f t="shared" si="43"/>
        <v>1173626.3999999999</v>
      </c>
      <c r="F119" s="86">
        <v>195604.4</v>
      </c>
      <c r="G119" s="87">
        <v>6</v>
      </c>
      <c r="H119" s="86">
        <f t="shared" si="60"/>
        <v>0</v>
      </c>
      <c r="I119" s="86">
        <v>195604.4</v>
      </c>
      <c r="J119" s="87">
        <v>0</v>
      </c>
    </row>
    <row r="120" spans="1:10" s="81" customFormat="1" ht="31.5" x14ac:dyDescent="0.25">
      <c r="A120" s="208"/>
      <c r="B120" s="208"/>
      <c r="C120" s="137" t="s">
        <v>263</v>
      </c>
      <c r="D120" s="134"/>
      <c r="E120" s="138">
        <f>E117+E118+E119</f>
        <v>5030454.76</v>
      </c>
      <c r="F120" s="138">
        <v>260031.34</v>
      </c>
      <c r="G120" s="139">
        <f>G117+G118+G119</f>
        <v>38</v>
      </c>
      <c r="H120" s="138">
        <f>H117+H118+H119</f>
        <v>0</v>
      </c>
      <c r="I120" s="138">
        <v>260031.34</v>
      </c>
      <c r="J120" s="139">
        <f>J117+J118+J119</f>
        <v>0</v>
      </c>
    </row>
    <row r="121" spans="1:10" s="81" customFormat="1" x14ac:dyDescent="0.25">
      <c r="A121" s="220" t="s">
        <v>286</v>
      </c>
      <c r="B121" s="221"/>
      <c r="C121" s="221"/>
      <c r="D121" s="222"/>
      <c r="E121" s="90">
        <f>E95+E97+E99+E101+E103+E107+E112+E116+E120</f>
        <v>81429028.189999998</v>
      </c>
      <c r="F121" s="90">
        <v>260031.34</v>
      </c>
      <c r="G121" s="91">
        <f>G95+G97+G99+G101+G103+G107+G112+G116+G120</f>
        <v>392</v>
      </c>
      <c r="H121" s="90">
        <f>H95+H97+H99+H101+H103+H107+H112+H116+H120</f>
        <v>0</v>
      </c>
      <c r="I121" s="90">
        <v>260031.34</v>
      </c>
      <c r="J121" s="91">
        <f>J95+J97+J99+J101+J103+J107+J112+J116+J120</f>
        <v>0</v>
      </c>
    </row>
    <row r="122" spans="1:10" s="81" customFormat="1" x14ac:dyDescent="0.25">
      <c r="A122" s="207">
        <v>560020</v>
      </c>
      <c r="B122" s="207" t="s">
        <v>287</v>
      </c>
      <c r="C122" s="201" t="s">
        <v>255</v>
      </c>
      <c r="D122" s="85">
        <v>68</v>
      </c>
      <c r="E122" s="86">
        <f t="shared" ref="E122:E155" si="61">G122*F122</f>
        <v>172637487</v>
      </c>
      <c r="F122" s="86">
        <v>191819.43</v>
      </c>
      <c r="G122" s="94">
        <v>900</v>
      </c>
      <c r="H122" s="86">
        <f t="shared" ref="H122:H129" si="62">J122*I122</f>
        <v>0</v>
      </c>
      <c r="I122" s="86">
        <v>191819.43</v>
      </c>
      <c r="J122" s="94">
        <v>0</v>
      </c>
    </row>
    <row r="123" spans="1:10" s="81" customFormat="1" x14ac:dyDescent="0.25">
      <c r="A123" s="209"/>
      <c r="B123" s="209"/>
      <c r="C123" s="202"/>
      <c r="D123" s="85">
        <v>69</v>
      </c>
      <c r="E123" s="86">
        <f t="shared" si="61"/>
        <v>120226215</v>
      </c>
      <c r="F123" s="86">
        <v>400754.05</v>
      </c>
      <c r="G123" s="94">
        <v>300</v>
      </c>
      <c r="H123" s="86">
        <f t="shared" si="62"/>
        <v>0</v>
      </c>
      <c r="I123" s="86">
        <v>400754.05</v>
      </c>
      <c r="J123" s="94">
        <v>0</v>
      </c>
    </row>
    <row r="124" spans="1:10" s="81" customFormat="1" x14ac:dyDescent="0.25">
      <c r="A124" s="209"/>
      <c r="B124" s="209"/>
      <c r="C124" s="202"/>
      <c r="D124" s="85">
        <v>70</v>
      </c>
      <c r="E124" s="86">
        <f t="shared" si="61"/>
        <v>450820340</v>
      </c>
      <c r="F124" s="86">
        <v>225410.17</v>
      </c>
      <c r="G124" s="94">
        <v>2000</v>
      </c>
      <c r="H124" s="86">
        <f t="shared" si="62"/>
        <v>0</v>
      </c>
      <c r="I124" s="86">
        <v>225410.17</v>
      </c>
      <c r="J124" s="94">
        <v>0</v>
      </c>
    </row>
    <row r="125" spans="1:10" s="81" customFormat="1" x14ac:dyDescent="0.25">
      <c r="A125" s="209"/>
      <c r="B125" s="209"/>
      <c r="C125" s="202"/>
      <c r="D125" s="85">
        <v>71</v>
      </c>
      <c r="E125" s="86">
        <f t="shared" si="61"/>
        <v>127604392</v>
      </c>
      <c r="F125" s="86">
        <v>319010.98</v>
      </c>
      <c r="G125" s="94">
        <v>400</v>
      </c>
      <c r="H125" s="86">
        <f t="shared" si="62"/>
        <v>0</v>
      </c>
      <c r="I125" s="86">
        <v>319010.98</v>
      </c>
      <c r="J125" s="94">
        <v>0</v>
      </c>
    </row>
    <row r="126" spans="1:10" s="81" customFormat="1" x14ac:dyDescent="0.25">
      <c r="A126" s="209"/>
      <c r="B126" s="209"/>
      <c r="C126" s="202"/>
      <c r="D126" s="85">
        <v>72</v>
      </c>
      <c r="E126" s="86">
        <f t="shared" si="61"/>
        <v>4629777.5</v>
      </c>
      <c r="F126" s="86">
        <v>462977.75</v>
      </c>
      <c r="G126" s="94">
        <v>10</v>
      </c>
      <c r="H126" s="86">
        <f t="shared" si="62"/>
        <v>0</v>
      </c>
      <c r="I126" s="86">
        <v>462977.75</v>
      </c>
      <c r="J126" s="94">
        <v>0</v>
      </c>
    </row>
    <row r="127" spans="1:10" s="81" customFormat="1" x14ac:dyDescent="0.25">
      <c r="A127" s="209"/>
      <c r="B127" s="209"/>
      <c r="C127" s="202"/>
      <c r="D127" s="85">
        <v>74</v>
      </c>
      <c r="E127" s="86">
        <f t="shared" si="61"/>
        <v>5017858.3</v>
      </c>
      <c r="F127" s="86">
        <v>501785.83</v>
      </c>
      <c r="G127" s="94">
        <v>10</v>
      </c>
      <c r="H127" s="86">
        <f t="shared" si="62"/>
        <v>0</v>
      </c>
      <c r="I127" s="86">
        <v>501785.83</v>
      </c>
      <c r="J127" s="94">
        <v>0</v>
      </c>
    </row>
    <row r="128" spans="1:10" s="81" customFormat="1" x14ac:dyDescent="0.25">
      <c r="A128" s="209"/>
      <c r="B128" s="209"/>
      <c r="C128" s="202"/>
      <c r="D128" s="85">
        <v>75</v>
      </c>
      <c r="E128" s="86">
        <f t="shared" si="61"/>
        <v>70089884.450000003</v>
      </c>
      <c r="F128" s="92">
        <v>264490.13</v>
      </c>
      <c r="G128" s="94">
        <v>265</v>
      </c>
      <c r="H128" s="86">
        <f t="shared" si="62"/>
        <v>0</v>
      </c>
      <c r="I128" s="92">
        <v>264490.13</v>
      </c>
      <c r="J128" s="94">
        <v>0</v>
      </c>
    </row>
    <row r="129" spans="1:10" s="81" customFormat="1" x14ac:dyDescent="0.25">
      <c r="A129" s="209"/>
      <c r="B129" s="209"/>
      <c r="C129" s="203"/>
      <c r="D129" s="85">
        <v>76</v>
      </c>
      <c r="E129" s="86">
        <f t="shared" si="61"/>
        <v>80970332</v>
      </c>
      <c r="F129" s="86">
        <v>202425.83</v>
      </c>
      <c r="G129" s="94">
        <v>400</v>
      </c>
      <c r="H129" s="86">
        <f t="shared" si="62"/>
        <v>0</v>
      </c>
      <c r="I129" s="86">
        <v>202425.83</v>
      </c>
      <c r="J129" s="94">
        <v>0</v>
      </c>
    </row>
    <row r="130" spans="1:10" s="81" customFormat="1" ht="31.5" x14ac:dyDescent="0.25">
      <c r="A130" s="209"/>
      <c r="B130" s="209"/>
      <c r="C130" s="137" t="s">
        <v>288</v>
      </c>
      <c r="D130" s="134"/>
      <c r="E130" s="138">
        <f t="shared" ref="E130:J130" si="63">E122+E123+E124+E125+E126+E128+E129+E127</f>
        <v>1031996286.25</v>
      </c>
      <c r="F130" s="138">
        <f t="shared" si="63"/>
        <v>2568674.17</v>
      </c>
      <c r="G130" s="139">
        <f t="shared" si="63"/>
        <v>4285</v>
      </c>
      <c r="H130" s="138">
        <f t="shared" si="63"/>
        <v>0</v>
      </c>
      <c r="I130" s="138">
        <f t="shared" si="63"/>
        <v>2568674.17</v>
      </c>
      <c r="J130" s="139">
        <f t="shared" si="63"/>
        <v>0</v>
      </c>
    </row>
    <row r="131" spans="1:10" s="81" customFormat="1" x14ac:dyDescent="0.25">
      <c r="A131" s="209"/>
      <c r="B131" s="209"/>
      <c r="C131" s="210" t="s">
        <v>289</v>
      </c>
      <c r="D131" s="85">
        <v>10</v>
      </c>
      <c r="E131" s="86">
        <f t="shared" si="61"/>
        <v>61466145</v>
      </c>
      <c r="F131" s="112">
        <v>819548.6</v>
      </c>
      <c r="G131" s="94">
        <v>75</v>
      </c>
      <c r="H131" s="86">
        <f t="shared" ref="H131:H132" si="64">J131*I131</f>
        <v>0</v>
      </c>
      <c r="I131" s="112">
        <v>819548.6</v>
      </c>
      <c r="J131" s="94">
        <v>0</v>
      </c>
    </row>
    <row r="132" spans="1:10" s="81" customFormat="1" x14ac:dyDescent="0.25">
      <c r="A132" s="209"/>
      <c r="B132" s="209"/>
      <c r="C132" s="210"/>
      <c r="D132" s="85">
        <v>11</v>
      </c>
      <c r="E132" s="86">
        <f t="shared" si="61"/>
        <v>45265437</v>
      </c>
      <c r="F132" s="112">
        <v>2263271.85</v>
      </c>
      <c r="G132" s="94">
        <v>20</v>
      </c>
      <c r="H132" s="86">
        <f t="shared" si="64"/>
        <v>0</v>
      </c>
      <c r="I132" s="112">
        <v>2263271.85</v>
      </c>
      <c r="J132" s="94">
        <v>0</v>
      </c>
    </row>
    <row r="133" spans="1:10" s="81" customFormat="1" x14ac:dyDescent="0.25">
      <c r="A133" s="209"/>
      <c r="B133" s="209"/>
      <c r="C133" s="137" t="s">
        <v>290</v>
      </c>
      <c r="D133" s="134"/>
      <c r="E133" s="138">
        <f>E131+E132</f>
        <v>106731582</v>
      </c>
      <c r="F133" s="138">
        <v>260031.34</v>
      </c>
      <c r="G133" s="139">
        <f>G131+G132</f>
        <v>95</v>
      </c>
      <c r="H133" s="138">
        <f>H131+H132</f>
        <v>0</v>
      </c>
      <c r="I133" s="138">
        <v>260031.34</v>
      </c>
      <c r="J133" s="139">
        <f>J131+J132</f>
        <v>0</v>
      </c>
    </row>
    <row r="134" spans="1:10" s="81" customFormat="1" x14ac:dyDescent="0.25">
      <c r="A134" s="209"/>
      <c r="B134" s="209"/>
      <c r="C134" s="210" t="s">
        <v>262</v>
      </c>
      <c r="D134" s="113">
        <v>29</v>
      </c>
      <c r="E134" s="86">
        <f t="shared" si="61"/>
        <v>4889093.4000000004</v>
      </c>
      <c r="F134" s="86">
        <v>162969.78</v>
      </c>
      <c r="G134" s="94">
        <v>30</v>
      </c>
      <c r="H134" s="86">
        <f t="shared" ref="H134:H136" si="65">J134*I134</f>
        <v>0</v>
      </c>
      <c r="I134" s="86">
        <v>162969.78</v>
      </c>
      <c r="J134" s="94">
        <v>0</v>
      </c>
    </row>
    <row r="135" spans="1:10" s="81" customFormat="1" x14ac:dyDescent="0.25">
      <c r="A135" s="209"/>
      <c r="B135" s="209"/>
      <c r="C135" s="210"/>
      <c r="D135" s="113">
        <v>30</v>
      </c>
      <c r="E135" s="86">
        <f t="shared" si="61"/>
        <v>285178.65000000002</v>
      </c>
      <c r="F135" s="86">
        <v>95059.55</v>
      </c>
      <c r="G135" s="94">
        <v>3</v>
      </c>
      <c r="H135" s="86">
        <f t="shared" si="65"/>
        <v>0</v>
      </c>
      <c r="I135" s="86">
        <v>95059.55</v>
      </c>
      <c r="J135" s="94">
        <v>0</v>
      </c>
    </row>
    <row r="136" spans="1:10" s="81" customFormat="1" x14ac:dyDescent="0.25">
      <c r="A136" s="209"/>
      <c r="B136" s="209"/>
      <c r="C136" s="210"/>
      <c r="D136" s="113">
        <v>31</v>
      </c>
      <c r="E136" s="86">
        <f t="shared" si="61"/>
        <v>1564835.2</v>
      </c>
      <c r="F136" s="86">
        <v>195604.4</v>
      </c>
      <c r="G136" s="94">
        <v>8</v>
      </c>
      <c r="H136" s="86">
        <f t="shared" si="65"/>
        <v>0</v>
      </c>
      <c r="I136" s="86">
        <v>195604.4</v>
      </c>
      <c r="J136" s="94">
        <v>0</v>
      </c>
    </row>
    <row r="137" spans="1:10" s="81" customFormat="1" ht="31.5" x14ac:dyDescent="0.25">
      <c r="A137" s="209"/>
      <c r="B137" s="209"/>
      <c r="C137" s="140" t="s">
        <v>291</v>
      </c>
      <c r="D137" s="134"/>
      <c r="E137" s="138">
        <f>E134+E135+E136</f>
        <v>6739107.25</v>
      </c>
      <c r="F137" s="138">
        <v>260031.34</v>
      </c>
      <c r="G137" s="139">
        <f>G134+G135+G136</f>
        <v>41</v>
      </c>
      <c r="H137" s="138">
        <f>H134+H135+H136</f>
        <v>0</v>
      </c>
      <c r="I137" s="138">
        <v>260031.34</v>
      </c>
      <c r="J137" s="139">
        <f>J134+J135+J136</f>
        <v>0</v>
      </c>
    </row>
    <row r="138" spans="1:10" s="81" customFormat="1" x14ac:dyDescent="0.25">
      <c r="A138" s="209"/>
      <c r="B138" s="209"/>
      <c r="C138" s="210" t="s">
        <v>264</v>
      </c>
      <c r="D138" s="113">
        <v>32</v>
      </c>
      <c r="E138" s="86">
        <f t="shared" si="61"/>
        <v>1791864.8</v>
      </c>
      <c r="F138" s="86">
        <v>89593.24</v>
      </c>
      <c r="G138" s="94">
        <v>20</v>
      </c>
      <c r="H138" s="86">
        <f t="shared" ref="H138:H139" si="66">J138*I138</f>
        <v>0</v>
      </c>
      <c r="I138" s="86">
        <v>89593.24</v>
      </c>
      <c r="J138" s="94">
        <v>0</v>
      </c>
    </row>
    <row r="139" spans="1:10" s="81" customFormat="1" x14ac:dyDescent="0.25">
      <c r="A139" s="209"/>
      <c r="B139" s="209"/>
      <c r="C139" s="210"/>
      <c r="D139" s="113">
        <v>35</v>
      </c>
      <c r="E139" s="86">
        <f t="shared" si="61"/>
        <v>251240.62</v>
      </c>
      <c r="F139" s="86">
        <v>125620.31</v>
      </c>
      <c r="G139" s="94">
        <v>2</v>
      </c>
      <c r="H139" s="86">
        <f t="shared" si="66"/>
        <v>0</v>
      </c>
      <c r="I139" s="86">
        <v>125620.31</v>
      </c>
      <c r="J139" s="94">
        <v>0</v>
      </c>
    </row>
    <row r="140" spans="1:10" s="81" customFormat="1" x14ac:dyDescent="0.25">
      <c r="A140" s="209"/>
      <c r="B140" s="209"/>
      <c r="C140" s="140" t="s">
        <v>265</v>
      </c>
      <c r="D140" s="141"/>
      <c r="E140" s="138">
        <f>E138+E139</f>
        <v>2043105.42</v>
      </c>
      <c r="F140" s="138">
        <v>260031.34</v>
      </c>
      <c r="G140" s="139">
        <f>G138+G139</f>
        <v>22</v>
      </c>
      <c r="H140" s="138">
        <f>H138+H139</f>
        <v>0</v>
      </c>
      <c r="I140" s="138">
        <v>260031.34</v>
      </c>
      <c r="J140" s="139">
        <f>J138+J139</f>
        <v>0</v>
      </c>
    </row>
    <row r="141" spans="1:10" s="81" customFormat="1" x14ac:dyDescent="0.25">
      <c r="A141" s="209"/>
      <c r="B141" s="209"/>
      <c r="C141" s="210" t="s">
        <v>251</v>
      </c>
      <c r="D141" s="113">
        <v>66</v>
      </c>
      <c r="E141" s="86">
        <f t="shared" si="61"/>
        <v>3015159.9</v>
      </c>
      <c r="F141" s="86">
        <v>201010.66</v>
      </c>
      <c r="G141" s="94">
        <v>15</v>
      </c>
      <c r="H141" s="86">
        <f t="shared" ref="H141:H142" si="67">J141*I141</f>
        <v>0</v>
      </c>
      <c r="I141" s="86">
        <v>201010.66</v>
      </c>
      <c r="J141" s="94">
        <v>0</v>
      </c>
    </row>
    <row r="142" spans="1:10" s="81" customFormat="1" x14ac:dyDescent="0.25">
      <c r="A142" s="209"/>
      <c r="B142" s="209"/>
      <c r="C142" s="210"/>
      <c r="D142" s="113">
        <v>67</v>
      </c>
      <c r="E142" s="86">
        <f t="shared" si="61"/>
        <v>4518585.1100000003</v>
      </c>
      <c r="F142" s="86">
        <v>347583.47</v>
      </c>
      <c r="G142" s="94">
        <v>13</v>
      </c>
      <c r="H142" s="86">
        <f t="shared" si="67"/>
        <v>0</v>
      </c>
      <c r="I142" s="86">
        <v>347583.47</v>
      </c>
      <c r="J142" s="94">
        <v>0</v>
      </c>
    </row>
    <row r="143" spans="1:10" s="81" customFormat="1" ht="31.5" x14ac:dyDescent="0.25">
      <c r="A143" s="209"/>
      <c r="B143" s="209"/>
      <c r="C143" s="140" t="s">
        <v>292</v>
      </c>
      <c r="D143" s="134"/>
      <c r="E143" s="138">
        <f>E141+E142</f>
        <v>7533745.0099999998</v>
      </c>
      <c r="F143" s="138">
        <v>260031.34</v>
      </c>
      <c r="G143" s="139">
        <f>G141+G142</f>
        <v>28</v>
      </c>
      <c r="H143" s="138">
        <f>H141+H142</f>
        <v>0</v>
      </c>
      <c r="I143" s="138">
        <v>260031.34</v>
      </c>
      <c r="J143" s="139">
        <f>J141+J142</f>
        <v>0</v>
      </c>
    </row>
    <row r="144" spans="1:10" s="81" customFormat="1" x14ac:dyDescent="0.25">
      <c r="A144" s="209"/>
      <c r="B144" s="209"/>
      <c r="C144" s="95" t="s">
        <v>312</v>
      </c>
      <c r="D144" s="85">
        <v>77</v>
      </c>
      <c r="E144" s="86">
        <f t="shared" ref="E144" si="68">G144*F144</f>
        <v>59356662.299999997</v>
      </c>
      <c r="F144" s="86">
        <v>1319036.94</v>
      </c>
      <c r="G144" s="119">
        <v>45</v>
      </c>
      <c r="H144" s="86">
        <f t="shared" ref="H144" si="69">J144*I144</f>
        <v>0</v>
      </c>
      <c r="I144" s="86">
        <v>1319036.94</v>
      </c>
      <c r="J144" s="119">
        <v>0</v>
      </c>
    </row>
    <row r="145" spans="1:10" s="81" customFormat="1" x14ac:dyDescent="0.25">
      <c r="A145" s="209"/>
      <c r="B145" s="209"/>
      <c r="C145" s="140" t="s">
        <v>313</v>
      </c>
      <c r="D145" s="134"/>
      <c r="E145" s="138">
        <f>E144</f>
        <v>59356662.299999997</v>
      </c>
      <c r="F145" s="138">
        <f t="shared" ref="F145:G145" si="70">F144</f>
        <v>1319036.94</v>
      </c>
      <c r="G145" s="139">
        <f t="shared" si="70"/>
        <v>45</v>
      </c>
      <c r="H145" s="138">
        <f>H144</f>
        <v>0</v>
      </c>
      <c r="I145" s="138">
        <f t="shared" ref="I145" si="71">I144</f>
        <v>1319036.94</v>
      </c>
      <c r="J145" s="139">
        <f t="shared" ref="J145" si="72">J144</f>
        <v>0</v>
      </c>
    </row>
    <row r="146" spans="1:10" s="81" customFormat="1" x14ac:dyDescent="0.25">
      <c r="A146" s="209"/>
      <c r="B146" s="209"/>
      <c r="C146" s="210" t="s">
        <v>243</v>
      </c>
      <c r="D146" s="113">
        <v>78</v>
      </c>
      <c r="E146" s="86">
        <f t="shared" si="61"/>
        <v>19212167.800000001</v>
      </c>
      <c r="F146" s="86">
        <v>137229.76999999999</v>
      </c>
      <c r="G146" s="94">
        <v>140</v>
      </c>
      <c r="H146" s="86">
        <f t="shared" ref="H146:H147" si="73">J146*I146</f>
        <v>0</v>
      </c>
      <c r="I146" s="86">
        <v>137229.76999999999</v>
      </c>
      <c r="J146" s="94">
        <v>0</v>
      </c>
    </row>
    <row r="147" spans="1:10" s="81" customFormat="1" x14ac:dyDescent="0.25">
      <c r="A147" s="209"/>
      <c r="B147" s="209"/>
      <c r="C147" s="210"/>
      <c r="D147" s="113">
        <v>79</v>
      </c>
      <c r="E147" s="86">
        <f t="shared" si="61"/>
        <v>2448415.08</v>
      </c>
      <c r="F147" s="86">
        <v>204034.59</v>
      </c>
      <c r="G147" s="94">
        <v>12</v>
      </c>
      <c r="H147" s="86">
        <f t="shared" si="73"/>
        <v>0</v>
      </c>
      <c r="I147" s="86">
        <v>204034.59</v>
      </c>
      <c r="J147" s="94">
        <v>0</v>
      </c>
    </row>
    <row r="148" spans="1:10" s="81" customFormat="1" x14ac:dyDescent="0.25">
      <c r="A148" s="209"/>
      <c r="B148" s="209"/>
      <c r="C148" s="140" t="s">
        <v>244</v>
      </c>
      <c r="D148" s="134"/>
      <c r="E148" s="138">
        <f>E146+E147</f>
        <v>21660582.879999999</v>
      </c>
      <c r="F148" s="138">
        <f t="shared" ref="F148:G148" si="74">F146+F147</f>
        <v>341264.36</v>
      </c>
      <c r="G148" s="139">
        <f t="shared" si="74"/>
        <v>152</v>
      </c>
      <c r="H148" s="138">
        <f>H146+H147</f>
        <v>0</v>
      </c>
      <c r="I148" s="138">
        <f t="shared" ref="I148" si="75">I146+I147</f>
        <v>341264.36</v>
      </c>
      <c r="J148" s="139">
        <f t="shared" ref="J148" si="76">J146+J147</f>
        <v>0</v>
      </c>
    </row>
    <row r="149" spans="1:10" s="81" customFormat="1" x14ac:dyDescent="0.25">
      <c r="A149" s="209"/>
      <c r="B149" s="209"/>
      <c r="C149" s="201" t="s">
        <v>293</v>
      </c>
      <c r="D149" s="113">
        <v>81</v>
      </c>
      <c r="E149" s="86">
        <f t="shared" si="61"/>
        <v>2342517.7999999998</v>
      </c>
      <c r="F149" s="86">
        <v>234251.78</v>
      </c>
      <c r="G149" s="94">
        <v>10</v>
      </c>
      <c r="H149" s="86">
        <f t="shared" ref="H149:H150" si="77">J149*I149</f>
        <v>0</v>
      </c>
      <c r="I149" s="86">
        <v>234251.78</v>
      </c>
      <c r="J149" s="94">
        <v>0</v>
      </c>
    </row>
    <row r="150" spans="1:10" s="81" customFormat="1" ht="15.75" customHeight="1" x14ac:dyDescent="0.25">
      <c r="A150" s="209"/>
      <c r="B150" s="209"/>
      <c r="C150" s="203"/>
      <c r="D150" s="113">
        <v>83</v>
      </c>
      <c r="E150" s="86">
        <f t="shared" si="61"/>
        <v>1476337.2</v>
      </c>
      <c r="F150" s="86">
        <v>246056.2</v>
      </c>
      <c r="G150" s="94">
        <v>6</v>
      </c>
      <c r="H150" s="86">
        <f t="shared" si="77"/>
        <v>0</v>
      </c>
      <c r="I150" s="86">
        <v>246056.2</v>
      </c>
      <c r="J150" s="94">
        <v>0</v>
      </c>
    </row>
    <row r="151" spans="1:10" s="81" customFormat="1" x14ac:dyDescent="0.25">
      <c r="A151" s="209"/>
      <c r="B151" s="209"/>
      <c r="C151" s="140" t="s">
        <v>250</v>
      </c>
      <c r="D151" s="142"/>
      <c r="E151" s="138">
        <f>E149+E150</f>
        <v>3818855</v>
      </c>
      <c r="F151" s="138">
        <v>549050.46</v>
      </c>
      <c r="G151" s="139">
        <f>G149+G150</f>
        <v>16</v>
      </c>
      <c r="H151" s="138">
        <f>H149+H150</f>
        <v>0</v>
      </c>
      <c r="I151" s="138">
        <v>549050.46</v>
      </c>
      <c r="J151" s="139">
        <f>J149+J150</f>
        <v>0</v>
      </c>
    </row>
    <row r="152" spans="1:10" s="81" customFormat="1" x14ac:dyDescent="0.25">
      <c r="A152" s="209"/>
      <c r="B152" s="209"/>
      <c r="C152" s="95" t="s">
        <v>279</v>
      </c>
      <c r="D152" s="114">
        <v>85</v>
      </c>
      <c r="E152" s="86">
        <f t="shared" si="61"/>
        <v>3607102.2</v>
      </c>
      <c r="F152" s="86">
        <v>180355.11</v>
      </c>
      <c r="G152" s="94">
        <v>20</v>
      </c>
      <c r="H152" s="86">
        <f t="shared" ref="H152" si="78">J152*I152</f>
        <v>0</v>
      </c>
      <c r="I152" s="86">
        <v>180355.11</v>
      </c>
      <c r="J152" s="94">
        <v>0</v>
      </c>
    </row>
    <row r="153" spans="1:10" s="81" customFormat="1" ht="31.5" x14ac:dyDescent="0.25">
      <c r="A153" s="209"/>
      <c r="B153" s="209"/>
      <c r="C153" s="140" t="s">
        <v>280</v>
      </c>
      <c r="D153" s="142"/>
      <c r="E153" s="135">
        <f>E152</f>
        <v>3607102.2</v>
      </c>
      <c r="F153" s="135">
        <v>549050.46</v>
      </c>
      <c r="G153" s="136">
        <f>G152</f>
        <v>20</v>
      </c>
      <c r="H153" s="135">
        <f>H152</f>
        <v>0</v>
      </c>
      <c r="I153" s="135">
        <v>549050.46</v>
      </c>
      <c r="J153" s="136">
        <f>J152</f>
        <v>0</v>
      </c>
    </row>
    <row r="154" spans="1:10" s="81" customFormat="1" x14ac:dyDescent="0.25">
      <c r="A154" s="209"/>
      <c r="B154" s="209"/>
      <c r="C154" s="210" t="s">
        <v>284</v>
      </c>
      <c r="D154" s="114">
        <v>12</v>
      </c>
      <c r="E154" s="86">
        <f t="shared" si="61"/>
        <v>4639621.8</v>
      </c>
      <c r="F154" s="112">
        <v>231981.09</v>
      </c>
      <c r="G154" s="94">
        <v>20</v>
      </c>
      <c r="H154" s="86">
        <f t="shared" ref="H154:H155" si="79">J154*I154</f>
        <v>0</v>
      </c>
      <c r="I154" s="112">
        <v>231981.09</v>
      </c>
      <c r="J154" s="94">
        <v>0</v>
      </c>
    </row>
    <row r="155" spans="1:10" s="81" customFormat="1" x14ac:dyDescent="0.25">
      <c r="A155" s="209"/>
      <c r="B155" s="209"/>
      <c r="C155" s="210"/>
      <c r="D155" s="114">
        <v>16</v>
      </c>
      <c r="E155" s="86">
        <f t="shared" si="61"/>
        <v>2616078.1800000002</v>
      </c>
      <c r="F155" s="112">
        <v>436013.03</v>
      </c>
      <c r="G155" s="94">
        <v>6</v>
      </c>
      <c r="H155" s="86">
        <f t="shared" si="79"/>
        <v>0</v>
      </c>
      <c r="I155" s="112">
        <v>436013.03</v>
      </c>
      <c r="J155" s="94">
        <v>0</v>
      </c>
    </row>
    <row r="156" spans="1:10" s="81" customFormat="1" x14ac:dyDescent="0.25">
      <c r="A156" s="208"/>
      <c r="B156" s="208"/>
      <c r="C156" s="140" t="s">
        <v>267</v>
      </c>
      <c r="D156" s="134"/>
      <c r="E156" s="138">
        <f>E154+E155</f>
        <v>7255699.9800000004</v>
      </c>
      <c r="F156" s="138">
        <f t="shared" ref="F156:G156" si="80">F154+F155</f>
        <v>667994.12</v>
      </c>
      <c r="G156" s="139">
        <f t="shared" si="80"/>
        <v>26</v>
      </c>
      <c r="H156" s="138">
        <f>H154+H155</f>
        <v>0</v>
      </c>
      <c r="I156" s="138">
        <f t="shared" ref="I156" si="81">I154+I155</f>
        <v>667994.12</v>
      </c>
      <c r="J156" s="139">
        <f t="shared" ref="J156" si="82">J154+J155</f>
        <v>0</v>
      </c>
    </row>
    <row r="157" spans="1:10" s="81" customFormat="1" x14ac:dyDescent="0.25">
      <c r="A157" s="204" t="s">
        <v>294</v>
      </c>
      <c r="B157" s="205"/>
      <c r="C157" s="205"/>
      <c r="D157" s="206"/>
      <c r="E157" s="90">
        <f>E130+E133+E137+E140+E143+E148+E151+E153+E156+E145</f>
        <v>1250742728.29</v>
      </c>
      <c r="F157" s="90">
        <f t="shared" ref="F157:G157" si="83">F130+F133+F137+F140+F143+F148+F151+F153+F156+F145</f>
        <v>7035195.8700000001</v>
      </c>
      <c r="G157" s="91">
        <f t="shared" si="83"/>
        <v>4730</v>
      </c>
      <c r="H157" s="90">
        <f>H130+H133+H137+H140+H143+H148+H151+H153+H156+H145</f>
        <v>0</v>
      </c>
      <c r="I157" s="90">
        <f t="shared" ref="I157" si="84">I130+I133+I137+I140+I143+I148+I151+I153+I156+I145</f>
        <v>7035195.8700000001</v>
      </c>
      <c r="J157" s="91">
        <f t="shared" ref="J157" si="85">J130+J133+J137+J140+J143+J148+J151+J153+J156+J145</f>
        <v>0</v>
      </c>
    </row>
    <row r="158" spans="1:10" s="81" customFormat="1" x14ac:dyDescent="0.25">
      <c r="A158" s="207">
        <v>560007</v>
      </c>
      <c r="B158" s="207" t="s">
        <v>295</v>
      </c>
      <c r="C158" s="210" t="s">
        <v>257</v>
      </c>
      <c r="D158" s="85">
        <v>21</v>
      </c>
      <c r="E158" s="86">
        <f>G158*F158</f>
        <v>244999998</v>
      </c>
      <c r="F158" s="86">
        <v>272222.21999999997</v>
      </c>
      <c r="G158" s="87">
        <v>900</v>
      </c>
      <c r="H158" s="86">
        <f>J158*I158</f>
        <v>0</v>
      </c>
      <c r="I158" s="86">
        <v>272222.21999999997</v>
      </c>
      <c r="J158" s="87">
        <v>0</v>
      </c>
    </row>
    <row r="159" spans="1:10" s="81" customFormat="1" x14ac:dyDescent="0.25">
      <c r="A159" s="209"/>
      <c r="B159" s="209"/>
      <c r="C159" s="210"/>
      <c r="D159" s="85">
        <v>25</v>
      </c>
      <c r="E159" s="86">
        <f>G159*F159</f>
        <v>1387557.73</v>
      </c>
      <c r="F159" s="86">
        <v>106735.21</v>
      </c>
      <c r="G159" s="87">
        <v>13</v>
      </c>
      <c r="H159" s="86">
        <f>J159*I159</f>
        <v>1280822.52</v>
      </c>
      <c r="I159" s="86">
        <v>106735.21</v>
      </c>
      <c r="J159" s="87">
        <v>12</v>
      </c>
    </row>
    <row r="160" spans="1:10" s="81" customFormat="1" x14ac:dyDescent="0.25">
      <c r="A160" s="209"/>
      <c r="B160" s="209"/>
      <c r="C160" s="210"/>
      <c r="D160" s="85">
        <v>26</v>
      </c>
      <c r="E160" s="86">
        <f>G160*F160</f>
        <v>27620455.050000001</v>
      </c>
      <c r="F160" s="86">
        <v>240177.87</v>
      </c>
      <c r="G160" s="87">
        <v>115</v>
      </c>
      <c r="H160" s="86">
        <f>J160*I160</f>
        <v>27620455.050000001</v>
      </c>
      <c r="I160" s="86">
        <v>240177.87</v>
      </c>
      <c r="J160" s="87">
        <v>115</v>
      </c>
    </row>
    <row r="161" spans="1:10" s="81" customFormat="1" x14ac:dyDescent="0.25">
      <c r="A161" s="209"/>
      <c r="B161" s="209"/>
      <c r="C161" s="210"/>
      <c r="D161" s="85">
        <v>27</v>
      </c>
      <c r="E161" s="86">
        <f>G161*F161</f>
        <v>14353040.25</v>
      </c>
      <c r="F161" s="86">
        <v>318956.45</v>
      </c>
      <c r="G161" s="87">
        <v>45</v>
      </c>
      <c r="H161" s="86">
        <f>J161*I161</f>
        <v>14353040.25</v>
      </c>
      <c r="I161" s="86">
        <v>318956.45</v>
      </c>
      <c r="J161" s="87">
        <v>45</v>
      </c>
    </row>
    <row r="162" spans="1:10" s="81" customFormat="1" x14ac:dyDescent="0.25">
      <c r="A162" s="208"/>
      <c r="B162" s="208"/>
      <c r="C162" s="137" t="s">
        <v>258</v>
      </c>
      <c r="D162" s="134"/>
      <c r="E162" s="138">
        <f>E158+E159+E160+E161</f>
        <v>288361051.02999997</v>
      </c>
      <c r="F162" s="138">
        <v>240177.87</v>
      </c>
      <c r="G162" s="139">
        <f>G158+G159+G160+G161</f>
        <v>1073</v>
      </c>
      <c r="H162" s="138">
        <f>H158+H159+H160+H161</f>
        <v>43254317.82</v>
      </c>
      <c r="I162" s="138">
        <v>240177.87</v>
      </c>
      <c r="J162" s="139">
        <f>J158+J159+J160+J161</f>
        <v>172</v>
      </c>
    </row>
    <row r="163" spans="1:10" s="81" customFormat="1" x14ac:dyDescent="0.25">
      <c r="A163" s="204" t="s">
        <v>296</v>
      </c>
      <c r="B163" s="205"/>
      <c r="C163" s="205"/>
      <c r="D163" s="206"/>
      <c r="E163" s="90">
        <f>E162</f>
        <v>288361051.02999997</v>
      </c>
      <c r="F163" s="90">
        <v>240177.87</v>
      </c>
      <c r="G163" s="91">
        <f>G162</f>
        <v>1073</v>
      </c>
      <c r="H163" s="90">
        <f>H162</f>
        <v>43254317.82</v>
      </c>
      <c r="I163" s="90">
        <v>240177.87</v>
      </c>
      <c r="J163" s="91">
        <f>J162</f>
        <v>172</v>
      </c>
    </row>
    <row r="164" spans="1:10" s="81" customFormat="1" x14ac:dyDescent="0.25">
      <c r="A164" s="207">
        <v>560008</v>
      </c>
      <c r="B164" s="207" t="s">
        <v>297</v>
      </c>
      <c r="C164" s="201" t="s">
        <v>257</v>
      </c>
      <c r="D164" s="85">
        <v>21</v>
      </c>
      <c r="E164" s="86">
        <f>G164*F164</f>
        <v>35388888.600000001</v>
      </c>
      <c r="F164" s="86">
        <v>272222.21999999997</v>
      </c>
      <c r="G164" s="87">
        <v>130</v>
      </c>
      <c r="H164" s="86">
        <f>J164*I164</f>
        <v>0</v>
      </c>
      <c r="I164" s="86">
        <v>272222.21999999997</v>
      </c>
      <c r="J164" s="87">
        <v>0</v>
      </c>
    </row>
    <row r="165" spans="1:10" s="81" customFormat="1" ht="15.75" customHeight="1" x14ac:dyDescent="0.25">
      <c r="A165" s="209"/>
      <c r="B165" s="209"/>
      <c r="C165" s="202"/>
      <c r="D165" s="85">
        <v>25</v>
      </c>
      <c r="E165" s="86">
        <f>G165*F165</f>
        <v>4269408.4000000004</v>
      </c>
      <c r="F165" s="86">
        <v>106735.21</v>
      </c>
      <c r="G165" s="87">
        <v>40</v>
      </c>
      <c r="H165" s="86">
        <f>J165*I165</f>
        <v>0</v>
      </c>
      <c r="I165" s="86">
        <v>106735.21</v>
      </c>
      <c r="J165" s="87">
        <v>0</v>
      </c>
    </row>
    <row r="166" spans="1:10" s="81" customFormat="1" ht="15.75" customHeight="1" x14ac:dyDescent="0.25">
      <c r="A166" s="209"/>
      <c r="B166" s="209"/>
      <c r="C166" s="202"/>
      <c r="D166" s="85">
        <v>26</v>
      </c>
      <c r="E166" s="86">
        <f>G166*F166</f>
        <v>27620455.050000001</v>
      </c>
      <c r="F166" s="86">
        <v>240177.87</v>
      </c>
      <c r="G166" s="87">
        <v>115</v>
      </c>
      <c r="H166" s="86">
        <f>J166*I166</f>
        <v>0</v>
      </c>
      <c r="I166" s="86">
        <v>240177.87</v>
      </c>
      <c r="J166" s="87">
        <v>0</v>
      </c>
    </row>
    <row r="167" spans="1:10" s="81" customFormat="1" ht="15.75" customHeight="1" x14ac:dyDescent="0.25">
      <c r="A167" s="209"/>
      <c r="B167" s="209"/>
      <c r="C167" s="203"/>
      <c r="D167" s="85">
        <v>27</v>
      </c>
      <c r="E167" s="86">
        <f>G167*F167</f>
        <v>4784346.75</v>
      </c>
      <c r="F167" s="86">
        <v>318956.45</v>
      </c>
      <c r="G167" s="87">
        <v>15</v>
      </c>
      <c r="H167" s="86">
        <f>J167*I167</f>
        <v>0</v>
      </c>
      <c r="I167" s="86">
        <v>318956.45</v>
      </c>
      <c r="J167" s="87">
        <v>0</v>
      </c>
    </row>
    <row r="168" spans="1:10" s="81" customFormat="1" x14ac:dyDescent="0.25">
      <c r="A168" s="208"/>
      <c r="B168" s="208"/>
      <c r="C168" s="137" t="s">
        <v>258</v>
      </c>
      <c r="D168" s="134"/>
      <c r="E168" s="138">
        <f>E164+E165+E166+E167</f>
        <v>72063098.799999997</v>
      </c>
      <c r="F168" s="138">
        <v>403786.54</v>
      </c>
      <c r="G168" s="139">
        <f>G164+G165+G166+G167</f>
        <v>300</v>
      </c>
      <c r="H168" s="138">
        <f>H164+H165+H166+H167</f>
        <v>0</v>
      </c>
      <c r="I168" s="138">
        <v>403786.54</v>
      </c>
      <c r="J168" s="139">
        <f>J164+J165+J166+J167</f>
        <v>0</v>
      </c>
    </row>
    <row r="169" spans="1:10" s="81" customFormat="1" x14ac:dyDescent="0.25">
      <c r="A169" s="204" t="s">
        <v>298</v>
      </c>
      <c r="B169" s="205"/>
      <c r="C169" s="205"/>
      <c r="D169" s="206"/>
      <c r="E169" s="90">
        <f>E168</f>
        <v>72063098.799999997</v>
      </c>
      <c r="F169" s="90">
        <v>403786.54</v>
      </c>
      <c r="G169" s="91">
        <f>G168</f>
        <v>300</v>
      </c>
      <c r="H169" s="90">
        <f>H168</f>
        <v>0</v>
      </c>
      <c r="I169" s="90">
        <v>403786.54</v>
      </c>
      <c r="J169" s="91">
        <f>J168</f>
        <v>0</v>
      </c>
    </row>
    <row r="170" spans="1:10" s="81" customFormat="1" x14ac:dyDescent="0.25">
      <c r="A170" s="209">
        <v>560325</v>
      </c>
      <c r="B170" s="207" t="s">
        <v>299</v>
      </c>
      <c r="C170" s="210" t="s">
        <v>259</v>
      </c>
      <c r="D170" s="85">
        <v>48</v>
      </c>
      <c r="E170" s="86">
        <f t="shared" ref="E170:E174" si="86">G170*F170</f>
        <v>21810580.800000001</v>
      </c>
      <c r="F170" s="86">
        <v>272632.26</v>
      </c>
      <c r="G170" s="87">
        <v>80</v>
      </c>
      <c r="H170" s="86">
        <f t="shared" ref="H170:H174" si="87">J170*I170</f>
        <v>0</v>
      </c>
      <c r="I170" s="86">
        <v>272632.26</v>
      </c>
      <c r="J170" s="87">
        <v>0</v>
      </c>
    </row>
    <row r="171" spans="1:10" s="81" customFormat="1" x14ac:dyDescent="0.25">
      <c r="A171" s="209"/>
      <c r="B171" s="209"/>
      <c r="C171" s="210"/>
      <c r="D171" s="85">
        <v>49</v>
      </c>
      <c r="E171" s="86">
        <f t="shared" si="86"/>
        <v>36196154.399999999</v>
      </c>
      <c r="F171" s="86">
        <v>301634.62</v>
      </c>
      <c r="G171" s="87">
        <v>120</v>
      </c>
      <c r="H171" s="86">
        <f t="shared" si="87"/>
        <v>0</v>
      </c>
      <c r="I171" s="86">
        <v>301634.62</v>
      </c>
      <c r="J171" s="87">
        <v>0</v>
      </c>
    </row>
    <row r="172" spans="1:10" s="81" customFormat="1" x14ac:dyDescent="0.25">
      <c r="A172" s="209"/>
      <c r="B172" s="209"/>
      <c r="C172" s="210"/>
      <c r="D172" s="85">
        <v>50</v>
      </c>
      <c r="E172" s="86">
        <f t="shared" si="86"/>
        <v>27627661.600000001</v>
      </c>
      <c r="F172" s="86">
        <v>345345.77</v>
      </c>
      <c r="G172" s="87">
        <v>80</v>
      </c>
      <c r="H172" s="86">
        <f t="shared" si="87"/>
        <v>0</v>
      </c>
      <c r="I172" s="86">
        <v>345345.77</v>
      </c>
      <c r="J172" s="87">
        <v>0</v>
      </c>
    </row>
    <row r="173" spans="1:10" s="81" customFormat="1" x14ac:dyDescent="0.25">
      <c r="A173" s="209"/>
      <c r="B173" s="209"/>
      <c r="C173" s="210"/>
      <c r="D173" s="85">
        <v>52</v>
      </c>
      <c r="E173" s="86">
        <f t="shared" si="86"/>
        <v>22965789</v>
      </c>
      <c r="F173" s="86">
        <v>306210.52</v>
      </c>
      <c r="G173" s="87">
        <v>75</v>
      </c>
      <c r="H173" s="86">
        <f t="shared" si="87"/>
        <v>0</v>
      </c>
      <c r="I173" s="86">
        <v>306210.52</v>
      </c>
      <c r="J173" s="87">
        <v>0</v>
      </c>
    </row>
    <row r="174" spans="1:10" s="81" customFormat="1" x14ac:dyDescent="0.25">
      <c r="A174" s="209"/>
      <c r="B174" s="209"/>
      <c r="C174" s="210"/>
      <c r="D174" s="85">
        <v>54</v>
      </c>
      <c r="E174" s="86">
        <f t="shared" si="86"/>
        <v>6702189.9000000004</v>
      </c>
      <c r="F174" s="86">
        <v>446812.66</v>
      </c>
      <c r="G174" s="87">
        <v>15</v>
      </c>
      <c r="H174" s="86">
        <f t="shared" si="87"/>
        <v>0</v>
      </c>
      <c r="I174" s="86">
        <v>446812.66</v>
      </c>
      <c r="J174" s="87">
        <v>0</v>
      </c>
    </row>
    <row r="175" spans="1:10" s="81" customFormat="1" ht="31.5" x14ac:dyDescent="0.25">
      <c r="A175" s="209"/>
      <c r="B175" s="208"/>
      <c r="C175" s="140" t="s">
        <v>260</v>
      </c>
      <c r="D175" s="134"/>
      <c r="E175" s="138">
        <f>E170+E171+E172+E173+E174</f>
        <v>115302375.7</v>
      </c>
      <c r="F175" s="138">
        <f t="shared" ref="F175:G175" si="88">F170+F171+F172+F173+F174</f>
        <v>1672635.83</v>
      </c>
      <c r="G175" s="139">
        <f t="shared" si="88"/>
        <v>370</v>
      </c>
      <c r="H175" s="138">
        <f>H170+H171+H172+H173+H174</f>
        <v>0</v>
      </c>
      <c r="I175" s="138">
        <f t="shared" ref="I175" si="89">I170+I171+I172+I173+I174</f>
        <v>1672635.83</v>
      </c>
      <c r="J175" s="139">
        <f t="shared" ref="J175" si="90">J170+J171+J172+J173+J174</f>
        <v>0</v>
      </c>
    </row>
    <row r="176" spans="1:10" s="81" customFormat="1" x14ac:dyDescent="0.25">
      <c r="A176" s="217" t="s">
        <v>300</v>
      </c>
      <c r="B176" s="218"/>
      <c r="C176" s="218"/>
      <c r="D176" s="219"/>
      <c r="E176" s="90">
        <f>E175</f>
        <v>115302375.7</v>
      </c>
      <c r="F176" s="90">
        <f t="shared" ref="F176:G176" si="91">F175</f>
        <v>1672635.83</v>
      </c>
      <c r="G176" s="91">
        <f t="shared" si="91"/>
        <v>370</v>
      </c>
      <c r="H176" s="90">
        <f>H175</f>
        <v>0</v>
      </c>
      <c r="I176" s="90">
        <f t="shared" ref="I176" si="92">I175</f>
        <v>1672635.83</v>
      </c>
      <c r="J176" s="91">
        <f t="shared" ref="J176" si="93">J175</f>
        <v>0</v>
      </c>
    </row>
    <row r="177" spans="1:12" s="81" customFormat="1" x14ac:dyDescent="0.25">
      <c r="A177" s="207">
        <v>560033</v>
      </c>
      <c r="B177" s="207" t="s">
        <v>301</v>
      </c>
      <c r="C177" s="201" t="s">
        <v>241</v>
      </c>
      <c r="D177" s="115">
        <v>19</v>
      </c>
      <c r="E177" s="86">
        <f>G177*F177</f>
        <v>4591724.67</v>
      </c>
      <c r="F177" s="86">
        <v>353209.59</v>
      </c>
      <c r="G177" s="96">
        <v>13</v>
      </c>
      <c r="H177" s="86">
        <f>J177*I177</f>
        <v>0</v>
      </c>
      <c r="I177" s="86">
        <v>353209.59</v>
      </c>
      <c r="J177" s="96">
        <v>0</v>
      </c>
    </row>
    <row r="178" spans="1:12" s="81" customFormat="1" x14ac:dyDescent="0.25">
      <c r="A178" s="209"/>
      <c r="B178" s="209"/>
      <c r="C178" s="203"/>
      <c r="D178" s="115">
        <v>20</v>
      </c>
      <c r="E178" s="86">
        <f>G178*F178</f>
        <v>2945555.64</v>
      </c>
      <c r="F178" s="86">
        <v>736388.91</v>
      </c>
      <c r="G178" s="96">
        <v>4</v>
      </c>
      <c r="H178" s="86">
        <f>J178*I178</f>
        <v>0</v>
      </c>
      <c r="I178" s="86">
        <v>736388.91</v>
      </c>
      <c r="J178" s="96">
        <v>0</v>
      </c>
    </row>
    <row r="179" spans="1:12" s="81" customFormat="1" x14ac:dyDescent="0.25">
      <c r="A179" s="209"/>
      <c r="B179" s="209"/>
      <c r="C179" s="137" t="s">
        <v>242</v>
      </c>
      <c r="D179" s="142"/>
      <c r="E179" s="138">
        <f>E177+E178</f>
        <v>7537280.3099999996</v>
      </c>
      <c r="F179" s="138">
        <f t="shared" ref="F179:G179" si="94">F177+F178</f>
        <v>1089598.5</v>
      </c>
      <c r="G179" s="139">
        <f t="shared" si="94"/>
        <v>17</v>
      </c>
      <c r="H179" s="138">
        <f>H177+H178</f>
        <v>0</v>
      </c>
      <c r="I179" s="138">
        <f t="shared" ref="I179" si="95">I177+I178</f>
        <v>1089598.5</v>
      </c>
      <c r="J179" s="139">
        <f t="shared" ref="J179" si="96">J177+J178</f>
        <v>0</v>
      </c>
    </row>
    <row r="180" spans="1:12" s="81" customFormat="1" x14ac:dyDescent="0.25">
      <c r="A180" s="204" t="s">
        <v>302</v>
      </c>
      <c r="B180" s="205"/>
      <c r="C180" s="205"/>
      <c r="D180" s="206"/>
      <c r="E180" s="90">
        <f>E179</f>
        <v>7537280.3099999996</v>
      </c>
      <c r="F180" s="90">
        <f t="shared" ref="F180:G180" si="97">F179</f>
        <v>1089598.5</v>
      </c>
      <c r="G180" s="91">
        <f t="shared" si="97"/>
        <v>17</v>
      </c>
      <c r="H180" s="90">
        <f>H179</f>
        <v>0</v>
      </c>
      <c r="I180" s="90">
        <f t="shared" ref="I180" si="98">I179</f>
        <v>1089598.5</v>
      </c>
      <c r="J180" s="91">
        <f t="shared" ref="J180" si="99">J179</f>
        <v>0</v>
      </c>
    </row>
    <row r="181" spans="1:12" s="81" customFormat="1" x14ac:dyDescent="0.25">
      <c r="A181" s="207">
        <v>560265</v>
      </c>
      <c r="B181" s="207" t="s">
        <v>303</v>
      </c>
      <c r="C181" s="210" t="s">
        <v>241</v>
      </c>
      <c r="D181" s="115">
        <v>19</v>
      </c>
      <c r="E181" s="86">
        <f>G181*F181</f>
        <v>7064191.7999999998</v>
      </c>
      <c r="F181" s="86">
        <v>353209.59</v>
      </c>
      <c r="G181" s="96">
        <v>20</v>
      </c>
      <c r="H181" s="86">
        <f>J181*I181</f>
        <v>0</v>
      </c>
      <c r="I181" s="86">
        <v>353209.59</v>
      </c>
      <c r="J181" s="96">
        <v>0</v>
      </c>
    </row>
    <row r="182" spans="1:12" s="81" customFormat="1" x14ac:dyDescent="0.25">
      <c r="A182" s="209"/>
      <c r="B182" s="209"/>
      <c r="C182" s="210"/>
      <c r="D182" s="115">
        <v>20</v>
      </c>
      <c r="E182" s="86">
        <f>G182*F182</f>
        <v>8836666.9199999999</v>
      </c>
      <c r="F182" s="86">
        <v>736388.91</v>
      </c>
      <c r="G182" s="96">
        <v>12</v>
      </c>
      <c r="H182" s="86">
        <f>J182*I182</f>
        <v>0</v>
      </c>
      <c r="I182" s="86">
        <v>736388.91</v>
      </c>
      <c r="J182" s="96">
        <v>0</v>
      </c>
    </row>
    <row r="183" spans="1:12" s="81" customFormat="1" x14ac:dyDescent="0.25">
      <c r="A183" s="208"/>
      <c r="B183" s="208"/>
      <c r="C183" s="137" t="s">
        <v>242</v>
      </c>
      <c r="D183" s="142"/>
      <c r="E183" s="138">
        <f t="shared" ref="E183:J183" si="100">E181+E182</f>
        <v>15900858.720000001</v>
      </c>
      <c r="F183" s="138">
        <f t="shared" si="100"/>
        <v>1089598.5</v>
      </c>
      <c r="G183" s="139">
        <f t="shared" si="100"/>
        <v>32</v>
      </c>
      <c r="H183" s="138">
        <f t="shared" si="100"/>
        <v>0</v>
      </c>
      <c r="I183" s="138">
        <f t="shared" si="100"/>
        <v>1089598.5</v>
      </c>
      <c r="J183" s="139">
        <f t="shared" si="100"/>
        <v>0</v>
      </c>
    </row>
    <row r="184" spans="1:12" s="81" customFormat="1" x14ac:dyDescent="0.25">
      <c r="A184" s="204" t="s">
        <v>304</v>
      </c>
      <c r="B184" s="205"/>
      <c r="C184" s="205"/>
      <c r="D184" s="206"/>
      <c r="E184" s="90">
        <f>E183</f>
        <v>15900858.720000001</v>
      </c>
      <c r="F184" s="90">
        <f t="shared" ref="F184:G184" si="101">F183</f>
        <v>1089598.5</v>
      </c>
      <c r="G184" s="91">
        <f t="shared" si="101"/>
        <v>32</v>
      </c>
      <c r="H184" s="90">
        <f>H183</f>
        <v>0</v>
      </c>
      <c r="I184" s="90">
        <f t="shared" ref="I184" si="102">I183</f>
        <v>1089598.5</v>
      </c>
      <c r="J184" s="91">
        <f t="shared" ref="J184" si="103">J183</f>
        <v>0</v>
      </c>
    </row>
    <row r="185" spans="1:12" s="81" customFormat="1" x14ac:dyDescent="0.25">
      <c r="A185" s="207">
        <v>560009</v>
      </c>
      <c r="B185" s="207" t="s">
        <v>305</v>
      </c>
      <c r="C185" s="97" t="s">
        <v>306</v>
      </c>
      <c r="D185" s="115">
        <v>9</v>
      </c>
      <c r="E185" s="86">
        <f>G185*F185</f>
        <v>8182931.3499999996</v>
      </c>
      <c r="F185" s="112">
        <v>148780.57</v>
      </c>
      <c r="G185" s="96">
        <v>55</v>
      </c>
      <c r="H185" s="86">
        <f>J185*I185</f>
        <v>0</v>
      </c>
      <c r="I185" s="112">
        <v>148780.57</v>
      </c>
      <c r="J185" s="96">
        <v>0</v>
      </c>
    </row>
    <row r="186" spans="1:12" s="81" customFormat="1" ht="31.5" x14ac:dyDescent="0.25">
      <c r="A186" s="208"/>
      <c r="B186" s="208"/>
      <c r="C186" s="137" t="s">
        <v>307</v>
      </c>
      <c r="D186" s="142"/>
      <c r="E186" s="138">
        <f t="shared" ref="E186:J186" si="104">E185</f>
        <v>8182931.3499999996</v>
      </c>
      <c r="F186" s="138">
        <f t="shared" si="104"/>
        <v>148780.57</v>
      </c>
      <c r="G186" s="139">
        <f t="shared" si="104"/>
        <v>55</v>
      </c>
      <c r="H186" s="138">
        <f t="shared" si="104"/>
        <v>0</v>
      </c>
      <c r="I186" s="138">
        <f t="shared" si="104"/>
        <v>148780.57</v>
      </c>
      <c r="J186" s="139">
        <f t="shared" si="104"/>
        <v>0</v>
      </c>
    </row>
    <row r="187" spans="1:12" s="81" customFormat="1" x14ac:dyDescent="0.25">
      <c r="A187" s="204" t="s">
        <v>308</v>
      </c>
      <c r="B187" s="205"/>
      <c r="C187" s="205"/>
      <c r="D187" s="206"/>
      <c r="E187" s="90">
        <f>E186</f>
        <v>8182931.3499999996</v>
      </c>
      <c r="F187" s="90">
        <f t="shared" ref="F187:G187" si="105">F186</f>
        <v>148780.57</v>
      </c>
      <c r="G187" s="91">
        <f t="shared" si="105"/>
        <v>55</v>
      </c>
      <c r="H187" s="90">
        <f>H186</f>
        <v>0</v>
      </c>
      <c r="I187" s="90">
        <f t="shared" ref="I187" si="106">I186</f>
        <v>148780.57</v>
      </c>
      <c r="J187" s="91">
        <f t="shared" ref="J187" si="107">J186</f>
        <v>0</v>
      </c>
    </row>
    <row r="188" spans="1:12" s="81" customFormat="1" x14ac:dyDescent="0.25">
      <c r="A188" s="98"/>
      <c r="B188" s="99" t="s">
        <v>309</v>
      </c>
      <c r="C188" s="100" t="s">
        <v>310</v>
      </c>
      <c r="D188" s="116"/>
      <c r="E188" s="90">
        <f>E22+E32+E79+E91+E121+E157+E163+E169+E176+E180+E184+E187</f>
        <v>3159431697.7199998</v>
      </c>
      <c r="F188" s="90">
        <f t="shared" ref="F188:G188" si="108">F22+F32+F79+F91+F121+F157+F163+F169+F176+F180+F184+F187</f>
        <v>15837679.58</v>
      </c>
      <c r="G188" s="91">
        <f t="shared" si="108"/>
        <v>11914</v>
      </c>
      <c r="H188" s="90">
        <f>H22+H32+H79+H91+H121+H157+H163+H169+H176+H180+H184+H187</f>
        <v>49874848.020000003</v>
      </c>
      <c r="I188" s="90">
        <f t="shared" ref="I188" si="109">I22+I32+I79+I91+I121+I157+I163+I169+I176+I180+I184+I187</f>
        <v>15837679.58</v>
      </c>
      <c r="J188" s="91">
        <f t="shared" ref="J188" si="110">J22+J32+J79+J91+J121+J157+J163+J169+J176+J180+J184+J187</f>
        <v>242</v>
      </c>
      <c r="K188" s="105">
        <f>E188+H188</f>
        <v>3209306545.7399998</v>
      </c>
      <c r="L188" s="108">
        <f>G188+J188</f>
        <v>12156</v>
      </c>
    </row>
    <row r="189" spans="1:12" s="81" customFormat="1" x14ac:dyDescent="0.25">
      <c r="A189" s="211" t="s">
        <v>212</v>
      </c>
      <c r="B189" s="212"/>
      <c r="C189" s="213"/>
      <c r="D189" s="117"/>
      <c r="E189" s="101">
        <v>165344857.59</v>
      </c>
      <c r="F189" s="102"/>
      <c r="G189" s="120">
        <v>518</v>
      </c>
      <c r="H189" s="101">
        <v>283769.8</v>
      </c>
      <c r="I189" s="102"/>
      <c r="J189" s="120">
        <v>3</v>
      </c>
      <c r="K189" s="105">
        <f>E189+H189</f>
        <v>165628627.38999999</v>
      </c>
      <c r="L189" s="108">
        <f>G189+J189</f>
        <v>521</v>
      </c>
    </row>
    <row r="190" spans="1:12" s="81" customFormat="1" x14ac:dyDescent="0.25">
      <c r="A190" s="214" t="s">
        <v>213</v>
      </c>
      <c r="B190" s="215"/>
      <c r="C190" s="216"/>
      <c r="D190" s="116"/>
      <c r="E190" s="90">
        <f>E188+E189</f>
        <v>3324776555.3099999</v>
      </c>
      <c r="F190" s="103"/>
      <c r="G190" s="91">
        <f>G188+G189</f>
        <v>12432</v>
      </c>
      <c r="H190" s="90">
        <f>H188+H189</f>
        <v>50158617.82</v>
      </c>
      <c r="I190" s="103"/>
      <c r="J190" s="91">
        <f>J188+J189</f>
        <v>245</v>
      </c>
    </row>
    <row r="191" spans="1:12" s="81" customFormat="1" x14ac:dyDescent="0.2">
      <c r="C191" s="104"/>
      <c r="D191" s="104"/>
      <c r="F191" s="104"/>
      <c r="G191" s="106"/>
      <c r="I191" s="104"/>
      <c r="J191" s="106"/>
    </row>
    <row r="192" spans="1:12" s="81" customFormat="1" x14ac:dyDescent="0.2">
      <c r="C192" s="104"/>
      <c r="D192" s="104"/>
      <c r="F192" s="104"/>
      <c r="G192" s="106"/>
      <c r="I192" s="104"/>
      <c r="J192" s="106"/>
    </row>
    <row r="193" spans="3:10" s="81" customFormat="1" x14ac:dyDescent="0.2">
      <c r="C193" s="104"/>
      <c r="D193" s="104"/>
      <c r="F193" s="104"/>
      <c r="G193" s="106"/>
      <c r="I193" s="104"/>
      <c r="J193" s="106"/>
    </row>
    <row r="194" spans="3:10" s="81" customFormat="1" x14ac:dyDescent="0.2">
      <c r="C194" s="104"/>
      <c r="D194" s="104"/>
      <c r="F194" s="104"/>
      <c r="G194" s="106"/>
      <c r="I194" s="104"/>
      <c r="J194" s="106"/>
    </row>
    <row r="195" spans="3:10" s="81" customFormat="1" x14ac:dyDescent="0.2">
      <c r="C195" s="104"/>
      <c r="D195" s="187">
        <f>' АПП'!AS118+' ДИ'!Z118+ДС!Z118+КС!AJ118+' ВМП'!K188</f>
        <v>35816299213.160004</v>
      </c>
      <c r="E195" s="187">
        <f>' АПП'!AT118+' ДИ'!AA118+ДС!AA118+КС!AK118+' ВМП'!L188</f>
        <v>5258973</v>
      </c>
      <c r="F195" s="104"/>
      <c r="G195" s="106"/>
      <c r="I195" s="104"/>
      <c r="J195" s="106"/>
    </row>
    <row r="196" spans="3:10" s="81" customFormat="1" x14ac:dyDescent="0.2">
      <c r="C196" s="104"/>
      <c r="D196" s="187">
        <f>' АПП'!AS119+' ДИ'!Z119+ДС!Z119+КС!AJ119+' ВМП'!K189</f>
        <v>1443976200</v>
      </c>
      <c r="E196" s="187">
        <f>' АПП'!AT119+' ДИ'!AA119+ДС!AA119+КС!AK119+' ВМП'!L189</f>
        <v>118672</v>
      </c>
      <c r="F196" s="104"/>
      <c r="G196" s="106"/>
      <c r="I196" s="104"/>
      <c r="J196" s="106"/>
    </row>
    <row r="197" spans="3:10" s="81" customFormat="1" x14ac:dyDescent="0.2">
      <c r="C197" s="104"/>
      <c r="D197" s="104"/>
      <c r="F197" s="104"/>
      <c r="G197" s="106"/>
      <c r="I197" s="104"/>
      <c r="J197" s="106"/>
    </row>
    <row r="198" spans="3:10" s="81" customFormat="1" x14ac:dyDescent="0.2">
      <c r="C198" s="104"/>
      <c r="D198" s="104"/>
      <c r="F198" s="104"/>
      <c r="G198" s="106"/>
      <c r="I198" s="104"/>
      <c r="J198" s="106"/>
    </row>
    <row r="199" spans="3:10" s="81" customFormat="1" x14ac:dyDescent="0.2">
      <c r="C199" s="104"/>
      <c r="D199" s="104"/>
      <c r="F199" s="104"/>
      <c r="G199" s="106"/>
      <c r="I199" s="104"/>
      <c r="J199" s="106"/>
    </row>
    <row r="200" spans="3:10" s="81" customFormat="1" x14ac:dyDescent="0.2">
      <c r="C200" s="104"/>
      <c r="D200" s="104"/>
      <c r="F200" s="104"/>
      <c r="G200" s="106"/>
      <c r="I200" s="104"/>
      <c r="J200" s="106"/>
    </row>
    <row r="201" spans="3:10" s="81" customFormat="1" x14ac:dyDescent="0.25">
      <c r="C201" s="107"/>
      <c r="F201" s="105"/>
      <c r="G201" s="108"/>
      <c r="I201" s="105"/>
      <c r="J201" s="108"/>
    </row>
    <row r="202" spans="3:10" s="81" customFormat="1" x14ac:dyDescent="0.25">
      <c r="C202" s="107"/>
      <c r="F202" s="105"/>
      <c r="G202" s="108"/>
      <c r="I202" s="105"/>
      <c r="J202" s="108"/>
    </row>
    <row r="203" spans="3:10" s="81" customFormat="1" x14ac:dyDescent="0.25">
      <c r="C203" s="107"/>
      <c r="F203" s="105"/>
      <c r="G203" s="108"/>
      <c r="I203" s="105"/>
      <c r="J203" s="108"/>
    </row>
    <row r="204" spans="3:10" s="81" customFormat="1" x14ac:dyDescent="0.25">
      <c r="C204" s="107"/>
      <c r="F204" s="105"/>
      <c r="G204" s="108"/>
      <c r="I204" s="105"/>
      <c r="J204" s="108"/>
    </row>
    <row r="205" spans="3:10" s="81" customFormat="1" x14ac:dyDescent="0.25">
      <c r="C205" s="107"/>
      <c r="F205" s="105"/>
      <c r="G205" s="108"/>
      <c r="I205" s="105"/>
      <c r="J205" s="108"/>
    </row>
    <row r="206" spans="3:10" s="81" customFormat="1" x14ac:dyDescent="0.25">
      <c r="C206" s="107"/>
      <c r="F206" s="105"/>
      <c r="G206" s="108"/>
      <c r="I206" s="105"/>
      <c r="J206" s="108"/>
    </row>
    <row r="207" spans="3:10" s="81" customFormat="1" x14ac:dyDescent="0.25">
      <c r="C207" s="107"/>
      <c r="F207" s="105"/>
      <c r="G207" s="108"/>
      <c r="I207" s="105"/>
      <c r="J207" s="108"/>
    </row>
    <row r="208" spans="3:10" s="81" customFormat="1" x14ac:dyDescent="0.25">
      <c r="C208" s="107"/>
      <c r="F208" s="105"/>
      <c r="G208" s="108"/>
      <c r="I208" s="105"/>
      <c r="J208" s="108"/>
    </row>
    <row r="209" spans="3:10" s="81" customFormat="1" x14ac:dyDescent="0.25">
      <c r="C209" s="107"/>
      <c r="F209" s="105"/>
      <c r="G209" s="108"/>
      <c r="I209" s="105"/>
      <c r="J209" s="108"/>
    </row>
    <row r="210" spans="3:10" s="81" customFormat="1" x14ac:dyDescent="0.25">
      <c r="C210" s="107"/>
      <c r="F210" s="105"/>
      <c r="G210" s="108"/>
      <c r="I210" s="105"/>
      <c r="J210" s="108"/>
    </row>
    <row r="211" spans="3:10" s="81" customFormat="1" x14ac:dyDescent="0.25">
      <c r="C211" s="107"/>
      <c r="F211" s="105"/>
      <c r="G211" s="108"/>
      <c r="I211" s="105"/>
      <c r="J211" s="108"/>
    </row>
    <row r="212" spans="3:10" s="81" customFormat="1" x14ac:dyDescent="0.25">
      <c r="C212" s="107"/>
      <c r="F212" s="105"/>
      <c r="G212" s="108"/>
      <c r="I212" s="105"/>
      <c r="J212" s="108"/>
    </row>
    <row r="213" spans="3:10" s="81" customFormat="1" x14ac:dyDescent="0.25">
      <c r="C213" s="107"/>
      <c r="F213" s="105"/>
      <c r="G213" s="108"/>
      <c r="I213" s="105"/>
      <c r="J213" s="108"/>
    </row>
    <row r="214" spans="3:10" s="81" customFormat="1" x14ac:dyDescent="0.25">
      <c r="C214" s="107"/>
      <c r="F214" s="105"/>
      <c r="G214" s="108"/>
      <c r="I214" s="105"/>
      <c r="J214" s="108"/>
    </row>
    <row r="215" spans="3:10" s="81" customFormat="1" x14ac:dyDescent="0.25">
      <c r="C215" s="107"/>
      <c r="F215" s="105"/>
      <c r="G215" s="108"/>
      <c r="I215" s="105"/>
      <c r="J215" s="108"/>
    </row>
    <row r="216" spans="3:10" s="81" customFormat="1" x14ac:dyDescent="0.25">
      <c r="C216" s="107"/>
      <c r="F216" s="105"/>
      <c r="G216" s="108"/>
      <c r="I216" s="105"/>
      <c r="J216" s="108"/>
    </row>
    <row r="217" spans="3:10" s="81" customFormat="1" x14ac:dyDescent="0.25">
      <c r="C217" s="107"/>
      <c r="F217" s="105"/>
      <c r="G217" s="108"/>
      <c r="I217" s="105"/>
      <c r="J217" s="108"/>
    </row>
    <row r="218" spans="3:10" s="81" customFormat="1" x14ac:dyDescent="0.25">
      <c r="C218" s="107"/>
      <c r="F218" s="105"/>
      <c r="G218" s="108"/>
      <c r="I218" s="105"/>
      <c r="J218" s="108"/>
    </row>
    <row r="219" spans="3:10" s="81" customFormat="1" x14ac:dyDescent="0.25">
      <c r="C219" s="107"/>
      <c r="F219" s="105"/>
      <c r="G219" s="108"/>
      <c r="I219" s="105"/>
      <c r="J219" s="108"/>
    </row>
    <row r="220" spans="3:10" s="81" customFormat="1" x14ac:dyDescent="0.25">
      <c r="C220" s="107"/>
      <c r="F220" s="105"/>
      <c r="G220" s="108"/>
      <c r="I220" s="105"/>
      <c r="J220" s="108"/>
    </row>
    <row r="221" spans="3:10" s="81" customFormat="1" x14ac:dyDescent="0.25">
      <c r="C221" s="107"/>
      <c r="F221" s="105"/>
      <c r="G221" s="108"/>
      <c r="I221" s="105"/>
      <c r="J221" s="108"/>
    </row>
    <row r="222" spans="3:10" s="81" customFormat="1" x14ac:dyDescent="0.25">
      <c r="C222" s="107"/>
      <c r="F222" s="105"/>
      <c r="G222" s="108"/>
      <c r="I222" s="105"/>
      <c r="J222" s="108"/>
    </row>
    <row r="223" spans="3:10" s="81" customFormat="1" x14ac:dyDescent="0.25">
      <c r="C223" s="107"/>
      <c r="F223" s="105"/>
      <c r="G223" s="108"/>
      <c r="I223" s="105"/>
      <c r="J223" s="108"/>
    </row>
    <row r="224" spans="3:10" s="81" customFormat="1" x14ac:dyDescent="0.25">
      <c r="C224" s="107"/>
      <c r="F224" s="105"/>
      <c r="G224" s="108"/>
      <c r="I224" s="105"/>
      <c r="J224" s="108"/>
    </row>
    <row r="225" spans="3:10" s="81" customFormat="1" x14ac:dyDescent="0.25">
      <c r="C225" s="107"/>
      <c r="F225" s="105"/>
      <c r="G225" s="108"/>
      <c r="I225" s="105"/>
      <c r="J225" s="108"/>
    </row>
    <row r="226" spans="3:10" s="81" customFormat="1" x14ac:dyDescent="0.25">
      <c r="C226" s="107"/>
      <c r="F226" s="105"/>
      <c r="G226" s="108"/>
      <c r="I226" s="105"/>
      <c r="J226" s="108"/>
    </row>
    <row r="227" spans="3:10" s="81" customFormat="1" x14ac:dyDescent="0.25">
      <c r="C227" s="107"/>
      <c r="F227" s="105"/>
      <c r="G227" s="108"/>
      <c r="I227" s="105"/>
      <c r="J227" s="108"/>
    </row>
    <row r="228" spans="3:10" s="81" customFormat="1" x14ac:dyDescent="0.25">
      <c r="C228" s="107"/>
      <c r="F228" s="105"/>
      <c r="G228" s="108"/>
      <c r="I228" s="105"/>
      <c r="J228" s="108"/>
    </row>
    <row r="229" spans="3:10" s="81" customFormat="1" x14ac:dyDescent="0.25">
      <c r="C229" s="107"/>
      <c r="F229" s="105"/>
      <c r="G229" s="108"/>
      <c r="I229" s="105"/>
      <c r="J229" s="108"/>
    </row>
    <row r="230" spans="3:10" s="81" customFormat="1" x14ac:dyDescent="0.25">
      <c r="C230" s="107"/>
      <c r="F230" s="105"/>
      <c r="G230" s="108"/>
      <c r="I230" s="105"/>
      <c r="J230" s="108"/>
    </row>
    <row r="231" spans="3:10" s="81" customFormat="1" x14ac:dyDescent="0.25">
      <c r="C231" s="107"/>
      <c r="F231" s="105"/>
      <c r="G231" s="108"/>
      <c r="I231" s="105"/>
      <c r="J231" s="108"/>
    </row>
    <row r="232" spans="3:10" s="81" customFormat="1" x14ac:dyDescent="0.25">
      <c r="C232" s="107"/>
      <c r="F232" s="105"/>
      <c r="G232" s="108"/>
      <c r="I232" s="105"/>
      <c r="J232" s="108"/>
    </row>
    <row r="233" spans="3:10" s="81" customFormat="1" x14ac:dyDescent="0.25">
      <c r="C233" s="107"/>
      <c r="F233" s="105"/>
      <c r="G233" s="108"/>
      <c r="I233" s="105"/>
      <c r="J233" s="108"/>
    </row>
    <row r="234" spans="3:10" s="81" customFormat="1" x14ac:dyDescent="0.25">
      <c r="C234" s="107"/>
      <c r="F234" s="105"/>
      <c r="G234" s="108"/>
      <c r="I234" s="105"/>
      <c r="J234" s="108"/>
    </row>
    <row r="235" spans="3:10" s="81" customFormat="1" x14ac:dyDescent="0.25">
      <c r="C235" s="107"/>
      <c r="F235" s="105"/>
      <c r="G235" s="108"/>
      <c r="I235" s="105"/>
      <c r="J235" s="108"/>
    </row>
    <row r="236" spans="3:10" s="81" customFormat="1" x14ac:dyDescent="0.25">
      <c r="C236" s="107"/>
      <c r="F236" s="105"/>
      <c r="G236" s="108"/>
      <c r="I236" s="105"/>
      <c r="J236" s="108"/>
    </row>
    <row r="237" spans="3:10" s="81" customFormat="1" x14ac:dyDescent="0.25">
      <c r="C237" s="107"/>
      <c r="F237" s="105"/>
      <c r="G237" s="108"/>
      <c r="I237" s="105"/>
      <c r="J237" s="108"/>
    </row>
    <row r="238" spans="3:10" s="81" customFormat="1" x14ac:dyDescent="0.25">
      <c r="C238" s="107"/>
      <c r="F238" s="105"/>
      <c r="G238" s="108"/>
      <c r="I238" s="105"/>
      <c r="J238" s="108"/>
    </row>
    <row r="239" spans="3:10" s="81" customFormat="1" x14ac:dyDescent="0.25">
      <c r="C239" s="107"/>
      <c r="F239" s="105"/>
      <c r="G239" s="108"/>
      <c r="I239" s="105"/>
      <c r="J239" s="108"/>
    </row>
    <row r="240" spans="3:10" s="81" customFormat="1" x14ac:dyDescent="0.25">
      <c r="C240" s="107"/>
      <c r="F240" s="105"/>
      <c r="G240" s="108"/>
      <c r="I240" s="105"/>
      <c r="J240" s="108"/>
    </row>
    <row r="241" spans="3:10" s="81" customFormat="1" x14ac:dyDescent="0.25">
      <c r="C241" s="107"/>
      <c r="F241" s="105"/>
      <c r="G241" s="108"/>
      <c r="I241" s="105"/>
      <c r="J241" s="108"/>
    </row>
    <row r="242" spans="3:10" s="81" customFormat="1" x14ac:dyDescent="0.25">
      <c r="C242" s="107"/>
      <c r="F242" s="105"/>
      <c r="G242" s="108"/>
      <c r="I242" s="105"/>
      <c r="J242" s="108"/>
    </row>
    <row r="243" spans="3:10" s="81" customFormat="1" x14ac:dyDescent="0.25">
      <c r="C243" s="107"/>
      <c r="F243" s="105"/>
      <c r="G243" s="108"/>
      <c r="I243" s="105"/>
      <c r="J243" s="108"/>
    </row>
    <row r="244" spans="3:10" s="81" customFormat="1" x14ac:dyDescent="0.25">
      <c r="C244" s="107"/>
      <c r="F244" s="105"/>
      <c r="G244" s="108"/>
      <c r="I244" s="105"/>
      <c r="J244" s="108"/>
    </row>
    <row r="245" spans="3:10" s="81" customFormat="1" x14ac:dyDescent="0.25">
      <c r="C245" s="107"/>
      <c r="F245" s="105"/>
      <c r="G245" s="108"/>
      <c r="I245" s="105"/>
      <c r="J245" s="108"/>
    </row>
    <row r="246" spans="3:10" s="81" customFormat="1" x14ac:dyDescent="0.25">
      <c r="C246" s="107"/>
      <c r="F246" s="105"/>
      <c r="G246" s="108"/>
      <c r="I246" s="105"/>
      <c r="J246" s="108"/>
    </row>
    <row r="247" spans="3:10" s="81" customFormat="1" x14ac:dyDescent="0.25">
      <c r="C247" s="107"/>
      <c r="F247" s="105"/>
      <c r="G247" s="108"/>
      <c r="I247" s="105"/>
      <c r="J247" s="108"/>
    </row>
    <row r="248" spans="3:10" s="81" customFormat="1" x14ac:dyDescent="0.25">
      <c r="C248" s="107"/>
      <c r="F248" s="105"/>
      <c r="G248" s="108"/>
      <c r="I248" s="105"/>
      <c r="J248" s="108"/>
    </row>
    <row r="249" spans="3:10" s="81" customFormat="1" x14ac:dyDescent="0.25">
      <c r="C249" s="107"/>
      <c r="F249" s="105"/>
      <c r="G249" s="108"/>
      <c r="I249" s="105"/>
      <c r="J249" s="108"/>
    </row>
    <row r="250" spans="3:10" s="81" customFormat="1" x14ac:dyDescent="0.25">
      <c r="C250" s="107"/>
      <c r="F250" s="105"/>
      <c r="G250" s="108"/>
      <c r="I250" s="105"/>
      <c r="J250" s="108"/>
    </row>
    <row r="251" spans="3:10" s="81" customFormat="1" x14ac:dyDescent="0.25">
      <c r="C251" s="107"/>
      <c r="F251" s="105"/>
      <c r="G251" s="108"/>
      <c r="I251" s="105"/>
      <c r="J251" s="108"/>
    </row>
    <row r="252" spans="3:10" s="81" customFormat="1" x14ac:dyDescent="0.25">
      <c r="C252" s="107"/>
      <c r="F252" s="105"/>
      <c r="G252" s="108"/>
      <c r="I252" s="105"/>
      <c r="J252" s="108"/>
    </row>
    <row r="253" spans="3:10" s="81" customFormat="1" x14ac:dyDescent="0.25">
      <c r="C253" s="107"/>
      <c r="F253" s="105"/>
      <c r="G253" s="108"/>
      <c r="I253" s="105"/>
      <c r="J253" s="108"/>
    </row>
    <row r="254" spans="3:10" s="81" customFormat="1" x14ac:dyDescent="0.25">
      <c r="C254" s="107"/>
      <c r="F254" s="105"/>
      <c r="G254" s="108"/>
      <c r="I254" s="105"/>
      <c r="J254" s="108"/>
    </row>
    <row r="255" spans="3:10" s="81" customFormat="1" x14ac:dyDescent="0.25">
      <c r="C255" s="107"/>
      <c r="F255" s="105"/>
      <c r="G255" s="108"/>
      <c r="I255" s="105"/>
      <c r="J255" s="108"/>
    </row>
    <row r="256" spans="3:10" s="81" customFormat="1" x14ac:dyDescent="0.25">
      <c r="C256" s="107"/>
      <c r="F256" s="105"/>
      <c r="G256" s="108"/>
      <c r="I256" s="105"/>
      <c r="J256" s="108"/>
    </row>
    <row r="257" spans="3:10" s="81" customFormat="1" x14ac:dyDescent="0.25">
      <c r="C257" s="107"/>
      <c r="F257" s="105"/>
      <c r="G257" s="108"/>
      <c r="I257" s="105"/>
      <c r="J257" s="108"/>
    </row>
    <row r="258" spans="3:10" s="81" customFormat="1" x14ac:dyDescent="0.25">
      <c r="C258" s="107"/>
      <c r="F258" s="105"/>
      <c r="G258" s="108"/>
      <c r="I258" s="105"/>
      <c r="J258" s="108"/>
    </row>
    <row r="259" spans="3:10" s="81" customFormat="1" x14ac:dyDescent="0.25">
      <c r="C259" s="107"/>
      <c r="F259" s="105"/>
      <c r="G259" s="108"/>
      <c r="I259" s="105"/>
      <c r="J259" s="108"/>
    </row>
    <row r="260" spans="3:10" s="81" customFormat="1" x14ac:dyDescent="0.25">
      <c r="C260" s="107"/>
      <c r="F260" s="105"/>
      <c r="G260" s="108"/>
      <c r="I260" s="105"/>
      <c r="J260" s="108"/>
    </row>
    <row r="261" spans="3:10" s="81" customFormat="1" x14ac:dyDescent="0.25">
      <c r="C261" s="107"/>
      <c r="F261" s="105"/>
      <c r="G261" s="108"/>
      <c r="I261" s="105"/>
      <c r="J261" s="108"/>
    </row>
    <row r="262" spans="3:10" s="81" customFormat="1" x14ac:dyDescent="0.25">
      <c r="C262" s="107"/>
      <c r="F262" s="105"/>
      <c r="G262" s="108"/>
      <c r="I262" s="105"/>
      <c r="J262" s="108"/>
    </row>
    <row r="263" spans="3:10" s="81" customFormat="1" x14ac:dyDescent="0.25">
      <c r="C263" s="107"/>
      <c r="F263" s="105"/>
      <c r="G263" s="108"/>
      <c r="I263" s="105"/>
      <c r="J263" s="108"/>
    </row>
    <row r="264" spans="3:10" s="81" customFormat="1" x14ac:dyDescent="0.25">
      <c r="C264" s="107"/>
      <c r="F264" s="105"/>
      <c r="G264" s="108"/>
      <c r="I264" s="105"/>
      <c r="J264" s="108"/>
    </row>
    <row r="265" spans="3:10" s="81" customFormat="1" x14ac:dyDescent="0.25">
      <c r="C265" s="107"/>
      <c r="F265" s="105"/>
      <c r="G265" s="108"/>
      <c r="I265" s="105"/>
      <c r="J265" s="108"/>
    </row>
    <row r="266" spans="3:10" s="81" customFormat="1" x14ac:dyDescent="0.25">
      <c r="C266" s="107"/>
      <c r="F266" s="105"/>
      <c r="G266" s="108"/>
      <c r="I266" s="105"/>
      <c r="J266" s="108"/>
    </row>
    <row r="267" spans="3:10" s="81" customFormat="1" x14ac:dyDescent="0.25">
      <c r="C267" s="107"/>
      <c r="F267" s="105"/>
      <c r="G267" s="108"/>
      <c r="I267" s="105"/>
      <c r="J267" s="108"/>
    </row>
    <row r="268" spans="3:10" s="81" customFormat="1" x14ac:dyDescent="0.25">
      <c r="C268" s="107"/>
      <c r="F268" s="105"/>
      <c r="G268" s="108"/>
      <c r="I268" s="105"/>
      <c r="J268" s="108"/>
    </row>
    <row r="269" spans="3:10" s="81" customFormat="1" x14ac:dyDescent="0.25">
      <c r="C269" s="107"/>
      <c r="F269" s="105"/>
      <c r="G269" s="108"/>
      <c r="I269" s="105"/>
      <c r="J269" s="108"/>
    </row>
    <row r="270" spans="3:10" s="81" customFormat="1" x14ac:dyDescent="0.25">
      <c r="C270" s="107"/>
      <c r="F270" s="105"/>
      <c r="G270" s="108"/>
      <c r="I270" s="105"/>
      <c r="J270" s="108"/>
    </row>
    <row r="271" spans="3:10" s="81" customFormat="1" x14ac:dyDescent="0.25">
      <c r="C271" s="107"/>
      <c r="F271" s="105"/>
      <c r="G271" s="108"/>
      <c r="I271" s="105"/>
      <c r="J271" s="108"/>
    </row>
    <row r="272" spans="3:10" s="81" customFormat="1" x14ac:dyDescent="0.25">
      <c r="C272" s="107"/>
      <c r="F272" s="105"/>
      <c r="G272" s="108"/>
      <c r="I272" s="105"/>
      <c r="J272" s="108"/>
    </row>
    <row r="273" spans="3:10" s="81" customFormat="1" x14ac:dyDescent="0.25">
      <c r="C273" s="107"/>
      <c r="F273" s="105"/>
      <c r="G273" s="108"/>
      <c r="I273" s="105"/>
      <c r="J273" s="108"/>
    </row>
    <row r="274" spans="3:10" s="81" customFormat="1" x14ac:dyDescent="0.25">
      <c r="C274" s="107"/>
      <c r="F274" s="105"/>
      <c r="G274" s="108"/>
      <c r="I274" s="105"/>
      <c r="J274" s="108"/>
    </row>
    <row r="275" spans="3:10" s="81" customFormat="1" x14ac:dyDescent="0.25">
      <c r="C275" s="107"/>
      <c r="F275" s="105"/>
      <c r="G275" s="108"/>
      <c r="I275" s="105"/>
      <c r="J275" s="108"/>
    </row>
    <row r="276" spans="3:10" s="81" customFormat="1" x14ac:dyDescent="0.25">
      <c r="C276" s="107"/>
      <c r="F276" s="105"/>
      <c r="G276" s="108"/>
      <c r="I276" s="105"/>
      <c r="J276" s="108"/>
    </row>
    <row r="277" spans="3:10" s="81" customFormat="1" x14ac:dyDescent="0.25">
      <c r="C277" s="107"/>
      <c r="F277" s="105"/>
      <c r="G277" s="108"/>
      <c r="I277" s="105"/>
      <c r="J277" s="108"/>
    </row>
    <row r="278" spans="3:10" s="81" customFormat="1" x14ac:dyDescent="0.25">
      <c r="C278" s="107"/>
      <c r="F278" s="105"/>
      <c r="G278" s="108"/>
      <c r="I278" s="105"/>
      <c r="J278" s="108"/>
    </row>
    <row r="279" spans="3:10" s="81" customFormat="1" x14ac:dyDescent="0.25">
      <c r="C279" s="107"/>
      <c r="F279" s="105"/>
      <c r="G279" s="108"/>
      <c r="I279" s="105"/>
      <c r="J279" s="108"/>
    </row>
    <row r="280" spans="3:10" s="81" customFormat="1" x14ac:dyDescent="0.25">
      <c r="C280" s="107"/>
      <c r="F280" s="105"/>
      <c r="G280" s="108"/>
      <c r="I280" s="105"/>
      <c r="J280" s="108"/>
    </row>
    <row r="281" spans="3:10" s="81" customFormat="1" x14ac:dyDescent="0.25">
      <c r="C281" s="107"/>
      <c r="F281" s="105"/>
      <c r="G281" s="108"/>
      <c r="I281" s="105"/>
      <c r="J281" s="108"/>
    </row>
    <row r="282" spans="3:10" s="81" customFormat="1" x14ac:dyDescent="0.25">
      <c r="C282" s="107"/>
      <c r="F282" s="105"/>
      <c r="G282" s="108"/>
      <c r="I282" s="105"/>
      <c r="J282" s="108"/>
    </row>
    <row r="283" spans="3:10" s="81" customFormat="1" x14ac:dyDescent="0.25">
      <c r="C283" s="107"/>
      <c r="F283" s="105"/>
      <c r="G283" s="108"/>
      <c r="I283" s="105"/>
      <c r="J283" s="108"/>
    </row>
    <row r="284" spans="3:10" s="81" customFormat="1" x14ac:dyDescent="0.25">
      <c r="C284" s="107"/>
      <c r="F284" s="105"/>
      <c r="G284" s="108"/>
      <c r="I284" s="105"/>
      <c r="J284" s="108"/>
    </row>
    <row r="285" spans="3:10" s="81" customFormat="1" x14ac:dyDescent="0.25">
      <c r="C285" s="107"/>
      <c r="F285" s="105"/>
      <c r="G285" s="108"/>
      <c r="I285" s="105"/>
      <c r="J285" s="108"/>
    </row>
    <row r="286" spans="3:10" s="81" customFormat="1" x14ac:dyDescent="0.25">
      <c r="C286" s="107"/>
      <c r="F286" s="105"/>
      <c r="G286" s="108"/>
      <c r="I286" s="105"/>
      <c r="J286" s="108"/>
    </row>
    <row r="287" spans="3:10" s="81" customFormat="1" x14ac:dyDescent="0.25">
      <c r="C287" s="107"/>
      <c r="F287" s="105"/>
      <c r="G287" s="108"/>
      <c r="I287" s="105"/>
      <c r="J287" s="108"/>
    </row>
    <row r="288" spans="3:10" s="81" customFormat="1" x14ac:dyDescent="0.25">
      <c r="C288" s="107"/>
      <c r="F288" s="105"/>
      <c r="G288" s="108"/>
      <c r="I288" s="105"/>
      <c r="J288" s="108"/>
    </row>
    <row r="289" spans="3:10" s="81" customFormat="1" x14ac:dyDescent="0.25">
      <c r="C289" s="107"/>
      <c r="F289" s="105"/>
      <c r="G289" s="108"/>
      <c r="I289" s="105"/>
      <c r="J289" s="108"/>
    </row>
    <row r="290" spans="3:10" s="81" customFormat="1" x14ac:dyDescent="0.25">
      <c r="C290" s="107"/>
      <c r="F290" s="105"/>
      <c r="G290" s="108"/>
      <c r="I290" s="105"/>
      <c r="J290" s="108"/>
    </row>
    <row r="291" spans="3:10" s="81" customFormat="1" x14ac:dyDescent="0.25">
      <c r="C291" s="107"/>
      <c r="F291" s="105"/>
      <c r="G291" s="108"/>
      <c r="I291" s="105"/>
      <c r="J291" s="108"/>
    </row>
    <row r="292" spans="3:10" s="81" customFormat="1" x14ac:dyDescent="0.25">
      <c r="C292" s="107"/>
      <c r="F292" s="105"/>
      <c r="G292" s="108"/>
      <c r="I292" s="105"/>
      <c r="J292" s="108"/>
    </row>
    <row r="293" spans="3:10" s="81" customFormat="1" x14ac:dyDescent="0.25">
      <c r="C293" s="107"/>
      <c r="F293" s="105"/>
      <c r="G293" s="108"/>
      <c r="I293" s="105"/>
      <c r="J293" s="108"/>
    </row>
    <row r="294" spans="3:10" s="81" customFormat="1" x14ac:dyDescent="0.25">
      <c r="C294" s="107"/>
      <c r="F294" s="105"/>
      <c r="G294" s="108"/>
      <c r="I294" s="105"/>
      <c r="J294" s="108"/>
    </row>
    <row r="295" spans="3:10" s="81" customFormat="1" x14ac:dyDescent="0.25">
      <c r="C295" s="107"/>
      <c r="F295" s="105"/>
      <c r="G295" s="108"/>
      <c r="I295" s="105"/>
      <c r="J295" s="108"/>
    </row>
    <row r="296" spans="3:10" s="81" customFormat="1" x14ac:dyDescent="0.25">
      <c r="C296" s="107"/>
      <c r="F296" s="105"/>
      <c r="G296" s="108"/>
      <c r="I296" s="105"/>
      <c r="J296" s="108"/>
    </row>
    <row r="297" spans="3:10" s="81" customFormat="1" x14ac:dyDescent="0.25">
      <c r="C297" s="107"/>
      <c r="F297" s="105"/>
      <c r="G297" s="108"/>
      <c r="I297" s="105"/>
      <c r="J297" s="108"/>
    </row>
    <row r="298" spans="3:10" s="81" customFormat="1" x14ac:dyDescent="0.25">
      <c r="C298" s="107"/>
      <c r="F298" s="105"/>
      <c r="G298" s="108"/>
      <c r="I298" s="105"/>
      <c r="J298" s="108"/>
    </row>
    <row r="299" spans="3:10" s="81" customFormat="1" x14ac:dyDescent="0.25">
      <c r="C299" s="107"/>
      <c r="F299" s="105"/>
      <c r="G299" s="108"/>
      <c r="I299" s="105"/>
      <c r="J299" s="108"/>
    </row>
    <row r="300" spans="3:10" s="81" customFormat="1" x14ac:dyDescent="0.25">
      <c r="C300" s="107"/>
      <c r="F300" s="105"/>
      <c r="G300" s="108"/>
      <c r="I300" s="105"/>
      <c r="J300" s="108"/>
    </row>
    <row r="301" spans="3:10" s="81" customFormat="1" x14ac:dyDescent="0.25">
      <c r="C301" s="107"/>
      <c r="F301" s="105"/>
      <c r="G301" s="108"/>
      <c r="I301" s="105"/>
      <c r="J301" s="108"/>
    </row>
    <row r="302" spans="3:10" s="81" customFormat="1" x14ac:dyDescent="0.25">
      <c r="C302" s="107"/>
      <c r="F302" s="105"/>
      <c r="G302" s="108"/>
      <c r="I302" s="105"/>
      <c r="J302" s="108"/>
    </row>
    <row r="303" spans="3:10" s="81" customFormat="1" x14ac:dyDescent="0.25">
      <c r="C303" s="107"/>
      <c r="F303" s="105"/>
      <c r="G303" s="108"/>
      <c r="I303" s="105"/>
      <c r="J303" s="108"/>
    </row>
    <row r="304" spans="3:10" s="81" customFormat="1" x14ac:dyDescent="0.25">
      <c r="C304" s="107"/>
      <c r="F304" s="105"/>
      <c r="G304" s="108"/>
      <c r="I304" s="105"/>
      <c r="J304" s="108"/>
    </row>
    <row r="305" spans="3:10" s="81" customFormat="1" x14ac:dyDescent="0.25">
      <c r="C305" s="107"/>
      <c r="F305" s="105"/>
      <c r="G305" s="108"/>
      <c r="I305" s="105"/>
      <c r="J305" s="108"/>
    </row>
    <row r="306" spans="3:10" s="81" customFormat="1" x14ac:dyDescent="0.25">
      <c r="C306" s="107"/>
      <c r="F306" s="105"/>
      <c r="G306" s="108"/>
      <c r="I306" s="105"/>
      <c r="J306" s="108"/>
    </row>
    <row r="307" spans="3:10" s="81" customFormat="1" x14ac:dyDescent="0.25">
      <c r="C307" s="107"/>
      <c r="F307" s="105"/>
      <c r="G307" s="108"/>
      <c r="I307" s="105"/>
      <c r="J307" s="108"/>
    </row>
    <row r="308" spans="3:10" s="81" customFormat="1" x14ac:dyDescent="0.25">
      <c r="C308" s="107"/>
      <c r="F308" s="105"/>
      <c r="G308" s="108"/>
      <c r="I308" s="105"/>
      <c r="J308" s="108"/>
    </row>
    <row r="309" spans="3:10" s="81" customFormat="1" x14ac:dyDescent="0.25">
      <c r="C309" s="107"/>
      <c r="F309" s="105"/>
      <c r="G309" s="108"/>
      <c r="I309" s="105"/>
      <c r="J309" s="108"/>
    </row>
    <row r="310" spans="3:10" s="81" customFormat="1" x14ac:dyDescent="0.25">
      <c r="C310" s="107"/>
      <c r="F310" s="105"/>
      <c r="G310" s="108"/>
      <c r="I310" s="105"/>
      <c r="J310" s="108"/>
    </row>
    <row r="311" spans="3:10" s="81" customFormat="1" x14ac:dyDescent="0.25">
      <c r="C311" s="107"/>
      <c r="F311" s="105"/>
      <c r="G311" s="108"/>
      <c r="I311" s="105"/>
      <c r="J311" s="108"/>
    </row>
    <row r="312" spans="3:10" s="81" customFormat="1" x14ac:dyDescent="0.25">
      <c r="C312" s="107"/>
      <c r="F312" s="105"/>
      <c r="G312" s="108"/>
      <c r="I312" s="105"/>
      <c r="J312" s="108"/>
    </row>
    <row r="313" spans="3:10" s="81" customFormat="1" x14ac:dyDescent="0.25">
      <c r="C313" s="107"/>
      <c r="F313" s="105"/>
      <c r="G313" s="108"/>
      <c r="I313" s="105"/>
      <c r="J313" s="108"/>
    </row>
    <row r="314" spans="3:10" s="81" customFormat="1" x14ac:dyDescent="0.25">
      <c r="C314" s="107"/>
      <c r="F314" s="105"/>
      <c r="G314" s="108"/>
      <c r="I314" s="105"/>
      <c r="J314" s="108"/>
    </row>
    <row r="315" spans="3:10" s="81" customFormat="1" x14ac:dyDescent="0.25">
      <c r="C315" s="107"/>
      <c r="F315" s="105"/>
      <c r="G315" s="108"/>
      <c r="I315" s="105"/>
      <c r="J315" s="108"/>
    </row>
    <row r="316" spans="3:10" s="81" customFormat="1" x14ac:dyDescent="0.25">
      <c r="C316" s="107"/>
      <c r="F316" s="105"/>
      <c r="G316" s="108"/>
      <c r="I316" s="105"/>
      <c r="J316" s="108"/>
    </row>
    <row r="317" spans="3:10" s="81" customFormat="1" x14ac:dyDescent="0.25">
      <c r="C317" s="107"/>
      <c r="F317" s="105"/>
      <c r="G317" s="108"/>
      <c r="I317" s="105"/>
      <c r="J317" s="108"/>
    </row>
    <row r="318" spans="3:10" s="81" customFormat="1" x14ac:dyDescent="0.25">
      <c r="C318" s="107"/>
      <c r="F318" s="105"/>
      <c r="G318" s="108"/>
      <c r="I318" s="105"/>
      <c r="J318" s="108"/>
    </row>
    <row r="319" spans="3:10" s="81" customFormat="1" x14ac:dyDescent="0.25">
      <c r="C319" s="107"/>
      <c r="F319" s="105"/>
      <c r="G319" s="108"/>
      <c r="I319" s="105"/>
      <c r="J319" s="108"/>
    </row>
    <row r="320" spans="3:10" s="81" customFormat="1" x14ac:dyDescent="0.25">
      <c r="C320" s="107"/>
      <c r="F320" s="105"/>
      <c r="G320" s="108"/>
      <c r="I320" s="105"/>
      <c r="J320" s="108"/>
    </row>
    <row r="321" spans="3:10" s="81" customFormat="1" x14ac:dyDescent="0.25">
      <c r="C321" s="107"/>
      <c r="F321" s="105"/>
      <c r="G321" s="108"/>
      <c r="I321" s="105"/>
      <c r="J321" s="108"/>
    </row>
    <row r="322" spans="3:10" s="81" customFormat="1" x14ac:dyDescent="0.25">
      <c r="C322" s="107"/>
      <c r="F322" s="105"/>
      <c r="G322" s="108"/>
      <c r="I322" s="105"/>
      <c r="J322" s="108"/>
    </row>
    <row r="323" spans="3:10" s="81" customFormat="1" x14ac:dyDescent="0.25">
      <c r="C323" s="107"/>
      <c r="F323" s="105"/>
      <c r="G323" s="108"/>
      <c r="I323" s="105"/>
      <c r="J323" s="108"/>
    </row>
    <row r="324" spans="3:10" s="81" customFormat="1" x14ac:dyDescent="0.25">
      <c r="C324" s="107"/>
      <c r="F324" s="105"/>
      <c r="G324" s="108"/>
      <c r="I324" s="105"/>
      <c r="J324" s="108"/>
    </row>
    <row r="325" spans="3:10" s="81" customFormat="1" x14ac:dyDescent="0.25">
      <c r="C325" s="107"/>
      <c r="F325" s="105"/>
      <c r="G325" s="108"/>
      <c r="I325" s="105"/>
      <c r="J325" s="108"/>
    </row>
    <row r="326" spans="3:10" s="81" customFormat="1" x14ac:dyDescent="0.25">
      <c r="C326" s="107"/>
      <c r="F326" s="105"/>
      <c r="G326" s="108"/>
      <c r="I326" s="105"/>
      <c r="J326" s="108"/>
    </row>
    <row r="327" spans="3:10" s="81" customFormat="1" x14ac:dyDescent="0.25">
      <c r="C327" s="107"/>
      <c r="F327" s="105"/>
      <c r="G327" s="108"/>
      <c r="I327" s="105"/>
      <c r="J327" s="108"/>
    </row>
    <row r="328" spans="3:10" s="81" customFormat="1" x14ac:dyDescent="0.25">
      <c r="C328" s="107"/>
      <c r="F328" s="105"/>
      <c r="G328" s="108"/>
      <c r="I328" s="105"/>
      <c r="J328" s="108"/>
    </row>
    <row r="329" spans="3:10" s="81" customFormat="1" x14ac:dyDescent="0.25">
      <c r="C329" s="107"/>
      <c r="F329" s="105"/>
      <c r="G329" s="108"/>
      <c r="I329" s="105"/>
      <c r="J329" s="108"/>
    </row>
    <row r="330" spans="3:10" s="81" customFormat="1" x14ac:dyDescent="0.25">
      <c r="C330" s="107"/>
      <c r="F330" s="105"/>
      <c r="G330" s="108"/>
      <c r="I330" s="105"/>
      <c r="J330" s="108"/>
    </row>
  </sheetData>
  <mergeCells count="80">
    <mergeCell ref="B170:B175"/>
    <mergeCell ref="C68:C77"/>
    <mergeCell ref="A33:A78"/>
    <mergeCell ref="B33:B78"/>
    <mergeCell ref="A91:D91"/>
    <mergeCell ref="C37:C38"/>
    <mergeCell ref="C40:C45"/>
    <mergeCell ref="C47:C48"/>
    <mergeCell ref="C50:C51"/>
    <mergeCell ref="C53:C56"/>
    <mergeCell ref="C82:C85"/>
    <mergeCell ref="C87:C89"/>
    <mergeCell ref="B80:B90"/>
    <mergeCell ref="A80:A90"/>
    <mergeCell ref="A79:D79"/>
    <mergeCell ref="A92:A120"/>
    <mergeCell ref="C2:C4"/>
    <mergeCell ref="B2:B4"/>
    <mergeCell ref="A2:A4"/>
    <mergeCell ref="E3:G3"/>
    <mergeCell ref="E2:J2"/>
    <mergeCell ref="A1:J1"/>
    <mergeCell ref="A32:D32"/>
    <mergeCell ref="A5:A21"/>
    <mergeCell ref="B5:B21"/>
    <mergeCell ref="C5:C6"/>
    <mergeCell ref="C8:C9"/>
    <mergeCell ref="C13:C14"/>
    <mergeCell ref="C16:C17"/>
    <mergeCell ref="C19:C20"/>
    <mergeCell ref="C29:C30"/>
    <mergeCell ref="C23:C25"/>
    <mergeCell ref="B23:B31"/>
    <mergeCell ref="A23:A31"/>
    <mergeCell ref="A22:D22"/>
    <mergeCell ref="H3:J3"/>
    <mergeCell ref="D2:D4"/>
    <mergeCell ref="B92:B120"/>
    <mergeCell ref="C92:C94"/>
    <mergeCell ref="C104:C106"/>
    <mergeCell ref="C108:C111"/>
    <mergeCell ref="C117:C119"/>
    <mergeCell ref="C113:C115"/>
    <mergeCell ref="A163:D163"/>
    <mergeCell ref="A121:D121"/>
    <mergeCell ref="A122:A156"/>
    <mergeCell ref="B122:B156"/>
    <mergeCell ref="C122:C129"/>
    <mergeCell ref="C131:C132"/>
    <mergeCell ref="C134:C136"/>
    <mergeCell ref="C138:C139"/>
    <mergeCell ref="C141:C142"/>
    <mergeCell ref="C146:C147"/>
    <mergeCell ref="C149:C150"/>
    <mergeCell ref="A189:C189"/>
    <mergeCell ref="A190:C190"/>
    <mergeCell ref="A176:D176"/>
    <mergeCell ref="A177:A179"/>
    <mergeCell ref="B177:B179"/>
    <mergeCell ref="C177:C178"/>
    <mergeCell ref="A180:D180"/>
    <mergeCell ref="A181:A183"/>
    <mergeCell ref="B181:B183"/>
    <mergeCell ref="C181:C182"/>
    <mergeCell ref="C33:C35"/>
    <mergeCell ref="A184:D184"/>
    <mergeCell ref="A185:A186"/>
    <mergeCell ref="B185:B186"/>
    <mergeCell ref="A187:D187"/>
    <mergeCell ref="A164:A168"/>
    <mergeCell ref="B164:B168"/>
    <mergeCell ref="C164:C167"/>
    <mergeCell ref="A169:D169"/>
    <mergeCell ref="A170:A175"/>
    <mergeCell ref="C170:C174"/>
    <mergeCell ref="C154:C155"/>
    <mergeCell ref="A157:D157"/>
    <mergeCell ref="A158:A162"/>
    <mergeCell ref="B158:B162"/>
    <mergeCell ref="C158:C16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0"/>
  <sheetViews>
    <sheetView view="pageBreakPreview" zoomScaleNormal="100" zoomScaleSheetLayoutView="100" workbookViewId="0">
      <pane xSplit="3" ySplit="3" topLeftCell="S53" activePane="bottomRight" state="frozen"/>
      <selection pane="topRight" activeCell="D1" sqref="D1"/>
      <selection pane="bottomLeft" activeCell="A5" sqref="A5"/>
      <selection pane="bottomRight" activeCell="E48" sqref="E48"/>
    </sheetView>
  </sheetViews>
  <sheetFormatPr defaultColWidth="9.140625" defaultRowHeight="15.75" x14ac:dyDescent="0.25"/>
  <cols>
    <col min="1" max="1" width="5.42578125" style="53" customWidth="1"/>
    <col min="2" max="2" width="9.140625" style="34"/>
    <col min="3" max="3" width="26.7109375" style="35" customWidth="1"/>
    <col min="4" max="4" width="18.28515625" style="152" customWidth="1"/>
    <col min="5" max="5" width="12.140625" style="143" customWidth="1"/>
    <col min="6" max="6" width="15.28515625" style="31" customWidth="1"/>
    <col min="7" max="7" width="13.28515625" style="18" customWidth="1"/>
    <col min="8" max="8" width="16.85546875" style="31" customWidth="1"/>
    <col min="9" max="9" width="13.7109375" style="18" customWidth="1"/>
    <col min="10" max="10" width="15.7109375" style="18" customWidth="1"/>
    <col min="11" max="11" width="13.5703125" style="18" customWidth="1"/>
    <col min="12" max="12" width="15.85546875" style="31" customWidth="1"/>
    <col min="13" max="13" width="9.140625" style="18"/>
    <col min="14" max="14" width="15.85546875" style="31" customWidth="1"/>
    <col min="15" max="15" width="9.140625" style="18"/>
    <col min="16" max="16" width="15.85546875" style="31" customWidth="1"/>
    <col min="17" max="17" width="9.140625" style="18"/>
    <col min="18" max="18" width="14.28515625" style="31" customWidth="1"/>
    <col min="19" max="19" width="9.140625" style="18"/>
    <col min="20" max="20" width="15" style="31" customWidth="1"/>
    <col min="21" max="21" width="9.140625" style="18"/>
    <col min="22" max="22" width="13.7109375" style="31" bestFit="1" customWidth="1"/>
    <col min="23" max="23" width="9.140625" style="18"/>
    <col min="24" max="24" width="14.5703125" style="31" customWidth="1"/>
    <col min="25" max="25" width="9.140625" style="18"/>
    <col min="26" max="26" width="13.5703125" style="31" customWidth="1"/>
    <col min="27" max="27" width="9.140625" style="18"/>
    <col min="28" max="28" width="18.28515625" style="31" customWidth="1"/>
    <col min="29" max="29" width="9.140625" style="18"/>
    <col min="30" max="30" width="15.85546875" style="31" customWidth="1"/>
    <col min="31" max="31" width="9.140625" style="18"/>
    <col min="32" max="32" width="16" style="31" customWidth="1"/>
    <col min="33" max="33" width="9.140625" style="18"/>
    <col min="34" max="34" width="16.5703125" style="31" customWidth="1"/>
    <col min="35" max="35" width="9.140625" style="18"/>
    <col min="36" max="36" width="16.28515625" style="18" bestFit="1" customWidth="1"/>
    <col min="37" max="16384" width="9.140625" style="18"/>
  </cols>
  <sheetData>
    <row r="1" spans="1:35" s="53" customFormat="1" ht="57" customHeight="1" x14ac:dyDescent="0.25">
      <c r="A1" s="52"/>
      <c r="C1" s="132"/>
      <c r="D1" s="251" t="s">
        <v>228</v>
      </c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132"/>
      <c r="T1" s="132"/>
      <c r="U1" s="251" t="s">
        <v>228</v>
      </c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</row>
    <row r="2" spans="1:35" s="53" customFormat="1" ht="15.75" customHeight="1" x14ac:dyDescent="0.25">
      <c r="A2" s="257" t="s">
        <v>0</v>
      </c>
      <c r="B2" s="258" t="s">
        <v>197</v>
      </c>
      <c r="C2" s="259" t="s">
        <v>198</v>
      </c>
      <c r="D2" s="252" t="s">
        <v>223</v>
      </c>
      <c r="E2" s="252"/>
      <c r="F2" s="252" t="s">
        <v>195</v>
      </c>
      <c r="G2" s="252"/>
      <c r="H2" s="252" t="s">
        <v>176</v>
      </c>
      <c r="I2" s="252"/>
      <c r="J2" s="252" t="s">
        <v>224</v>
      </c>
      <c r="K2" s="252"/>
      <c r="L2" s="255" t="s">
        <v>180</v>
      </c>
      <c r="M2" s="256"/>
      <c r="N2" s="255" t="s">
        <v>232</v>
      </c>
      <c r="O2" s="256"/>
      <c r="P2" s="255" t="s">
        <v>181</v>
      </c>
      <c r="Q2" s="256"/>
      <c r="R2" s="252" t="s">
        <v>183</v>
      </c>
      <c r="S2" s="252"/>
      <c r="T2" s="252" t="s">
        <v>184</v>
      </c>
      <c r="U2" s="252"/>
      <c r="V2" s="252" t="s">
        <v>186</v>
      </c>
      <c r="W2" s="252"/>
      <c r="X2" s="252" t="s">
        <v>187</v>
      </c>
      <c r="Y2" s="252"/>
      <c r="Z2" s="255" t="s">
        <v>189</v>
      </c>
      <c r="AA2" s="256"/>
      <c r="AB2" s="252" t="s">
        <v>193</v>
      </c>
      <c r="AC2" s="252"/>
      <c r="AD2" s="252" t="s">
        <v>194</v>
      </c>
      <c r="AE2" s="252"/>
      <c r="AF2" s="252" t="s">
        <v>191</v>
      </c>
      <c r="AG2" s="252"/>
      <c r="AH2" s="252" t="s">
        <v>225</v>
      </c>
      <c r="AI2" s="252"/>
    </row>
    <row r="3" spans="1:35" s="53" customFormat="1" ht="15" x14ac:dyDescent="0.25">
      <c r="A3" s="257"/>
      <c r="B3" s="258"/>
      <c r="C3" s="259"/>
      <c r="D3" s="153" t="s">
        <v>203</v>
      </c>
      <c r="E3" s="144" t="s">
        <v>204</v>
      </c>
      <c r="F3" s="55" t="s">
        <v>203</v>
      </c>
      <c r="G3" s="60" t="s">
        <v>204</v>
      </c>
      <c r="H3" s="55" t="s">
        <v>203</v>
      </c>
      <c r="I3" s="60" t="s">
        <v>204</v>
      </c>
      <c r="J3" s="55" t="s">
        <v>203</v>
      </c>
      <c r="K3" s="60" t="s">
        <v>204</v>
      </c>
      <c r="L3" s="55" t="s">
        <v>203</v>
      </c>
      <c r="M3" s="60" t="s">
        <v>204</v>
      </c>
      <c r="N3" s="55" t="s">
        <v>203</v>
      </c>
      <c r="O3" s="64" t="s">
        <v>204</v>
      </c>
      <c r="P3" s="55" t="s">
        <v>203</v>
      </c>
      <c r="Q3" s="60" t="s">
        <v>204</v>
      </c>
      <c r="R3" s="55" t="s">
        <v>203</v>
      </c>
      <c r="S3" s="60" t="s">
        <v>204</v>
      </c>
      <c r="T3" s="55" t="s">
        <v>203</v>
      </c>
      <c r="U3" s="60" t="s">
        <v>204</v>
      </c>
      <c r="V3" s="55" t="s">
        <v>203</v>
      </c>
      <c r="W3" s="60" t="s">
        <v>204</v>
      </c>
      <c r="X3" s="55" t="s">
        <v>203</v>
      </c>
      <c r="Y3" s="60" t="s">
        <v>204</v>
      </c>
      <c r="Z3" s="55"/>
      <c r="AA3" s="60"/>
      <c r="AB3" s="55" t="s">
        <v>203</v>
      </c>
      <c r="AC3" s="60" t="s">
        <v>204</v>
      </c>
      <c r="AD3" s="55" t="s">
        <v>203</v>
      </c>
      <c r="AE3" s="60" t="s">
        <v>204</v>
      </c>
      <c r="AF3" s="55" t="s">
        <v>203</v>
      </c>
      <c r="AG3" s="60" t="s">
        <v>204</v>
      </c>
      <c r="AH3" s="55" t="s">
        <v>203</v>
      </c>
      <c r="AI3" s="61" t="s">
        <v>204</v>
      </c>
    </row>
    <row r="4" spans="1:35" ht="31.5" x14ac:dyDescent="0.25">
      <c r="A4" s="54">
        <v>1</v>
      </c>
      <c r="B4" s="36">
        <v>560001</v>
      </c>
      <c r="C4" s="37" t="s">
        <v>1</v>
      </c>
      <c r="D4" s="154">
        <v>1374873662.3699999</v>
      </c>
      <c r="E4" s="145">
        <v>17447</v>
      </c>
      <c r="F4" s="66">
        <v>174706528.16</v>
      </c>
      <c r="G4" s="23">
        <v>756</v>
      </c>
      <c r="H4" s="66">
        <v>258801124.34</v>
      </c>
      <c r="I4" s="23">
        <v>5671</v>
      </c>
      <c r="J4" s="23">
        <v>92521097.533150002</v>
      </c>
      <c r="K4" s="23">
        <v>500</v>
      </c>
      <c r="L4" s="32">
        <v>119265410.52</v>
      </c>
      <c r="M4" s="24">
        <v>755</v>
      </c>
      <c r="N4" s="32">
        <v>58780552.520000003</v>
      </c>
      <c r="O4" s="24">
        <v>228</v>
      </c>
      <c r="P4" s="32">
        <v>99632593.200000003</v>
      </c>
      <c r="Q4" s="24">
        <v>427</v>
      </c>
      <c r="R4" s="32"/>
      <c r="S4" s="24"/>
      <c r="T4" s="32">
        <v>18570623.25</v>
      </c>
      <c r="U4" s="24">
        <v>345</v>
      </c>
      <c r="V4" s="32">
        <v>1807474.14</v>
      </c>
      <c r="W4" s="24">
        <v>16</v>
      </c>
      <c r="X4" s="32">
        <v>1754426.2</v>
      </c>
      <c r="Y4" s="24">
        <v>16</v>
      </c>
      <c r="Z4" s="32"/>
      <c r="AA4" s="24"/>
      <c r="AB4" s="32">
        <v>42830287.700000003</v>
      </c>
      <c r="AC4" s="24">
        <v>375</v>
      </c>
      <c r="AD4" s="32">
        <v>10350515.4</v>
      </c>
      <c r="AE4" s="24">
        <v>97</v>
      </c>
      <c r="AF4" s="50">
        <v>364800.71</v>
      </c>
      <c r="AG4" s="20">
        <v>12</v>
      </c>
      <c r="AH4" s="50">
        <v>52917524.799999997</v>
      </c>
      <c r="AI4" s="20">
        <v>80</v>
      </c>
    </row>
    <row r="5" spans="1:35" x14ac:dyDescent="0.25">
      <c r="A5" s="54">
        <v>2</v>
      </c>
      <c r="B5" s="38">
        <v>560264</v>
      </c>
      <c r="C5" s="39" t="s">
        <v>2</v>
      </c>
      <c r="D5" s="154">
        <v>1536570449.97</v>
      </c>
      <c r="E5" s="145">
        <v>30319</v>
      </c>
      <c r="F5" s="66"/>
      <c r="G5" s="23"/>
      <c r="H5" s="66"/>
      <c r="I5" s="23"/>
      <c r="J5" s="23"/>
      <c r="K5" s="23"/>
      <c r="L5" s="32"/>
      <c r="M5" s="24"/>
      <c r="N5" s="32"/>
      <c r="O5" s="24"/>
      <c r="P5" s="32"/>
      <c r="Q5" s="24"/>
      <c r="R5" s="32"/>
      <c r="S5" s="24"/>
      <c r="T5" s="32"/>
      <c r="U5" s="24"/>
      <c r="V5" s="32"/>
      <c r="W5" s="24"/>
      <c r="X5" s="32"/>
      <c r="Y5" s="24"/>
      <c r="Z5" s="32"/>
      <c r="AA5" s="24"/>
      <c r="AB5" s="32"/>
      <c r="AC5" s="24"/>
      <c r="AD5" s="32"/>
      <c r="AE5" s="24"/>
      <c r="AF5" s="50"/>
      <c r="AG5" s="20"/>
      <c r="AH5" s="50"/>
      <c r="AI5" s="20"/>
    </row>
    <row r="6" spans="1:35" hidden="1" x14ac:dyDescent="0.25">
      <c r="A6" s="54">
        <v>3</v>
      </c>
      <c r="B6" s="40">
        <v>560259</v>
      </c>
      <c r="C6" s="41" t="s">
        <v>3</v>
      </c>
      <c r="D6" s="155"/>
      <c r="E6" s="146"/>
      <c r="F6" s="67"/>
      <c r="G6" s="25"/>
      <c r="H6" s="67"/>
      <c r="I6" s="25"/>
      <c r="J6" s="25"/>
      <c r="K6" s="25"/>
      <c r="L6" s="32"/>
      <c r="M6" s="24"/>
      <c r="N6" s="32"/>
      <c r="O6" s="24"/>
      <c r="P6" s="32"/>
      <c r="Q6" s="24"/>
      <c r="R6" s="32"/>
      <c r="S6" s="24"/>
      <c r="T6" s="32"/>
      <c r="U6" s="24"/>
      <c r="V6" s="32"/>
      <c r="W6" s="24"/>
      <c r="X6" s="32"/>
      <c r="Y6" s="24"/>
      <c r="Z6" s="32"/>
      <c r="AA6" s="24"/>
      <c r="AB6" s="32"/>
      <c r="AC6" s="24"/>
      <c r="AD6" s="32"/>
      <c r="AE6" s="24"/>
      <c r="AF6" s="50"/>
      <c r="AG6" s="20"/>
      <c r="AH6" s="50"/>
      <c r="AI6" s="20"/>
    </row>
    <row r="7" spans="1:35" x14ac:dyDescent="0.25">
      <c r="A7" s="54">
        <v>4</v>
      </c>
      <c r="B7" s="42">
        <v>560220</v>
      </c>
      <c r="C7" s="37" t="s">
        <v>4</v>
      </c>
      <c r="D7" s="154">
        <v>1071568273.23</v>
      </c>
      <c r="E7" s="145">
        <v>18487</v>
      </c>
      <c r="F7" s="66">
        <v>9030417.3399999999</v>
      </c>
      <c r="G7" s="23">
        <v>52</v>
      </c>
      <c r="H7" s="66"/>
      <c r="I7" s="23"/>
      <c r="J7" s="23"/>
      <c r="K7" s="23"/>
      <c r="L7" s="32"/>
      <c r="M7" s="24"/>
      <c r="N7" s="32"/>
      <c r="O7" s="24"/>
      <c r="P7" s="32"/>
      <c r="Q7" s="24"/>
      <c r="R7" s="32"/>
      <c r="S7" s="24"/>
      <c r="T7" s="32"/>
      <c r="U7" s="24"/>
      <c r="V7" s="32"/>
      <c r="W7" s="24"/>
      <c r="X7" s="32"/>
      <c r="Y7" s="24"/>
      <c r="Z7" s="32"/>
      <c r="AA7" s="24"/>
      <c r="AB7" s="32"/>
      <c r="AC7" s="24"/>
      <c r="AD7" s="32"/>
      <c r="AE7" s="24"/>
      <c r="AF7" s="50"/>
      <c r="AG7" s="20"/>
      <c r="AH7" s="50"/>
      <c r="AI7" s="20"/>
    </row>
    <row r="8" spans="1:35" x14ac:dyDescent="0.25">
      <c r="A8" s="54">
        <v>5</v>
      </c>
      <c r="B8" s="40">
        <v>560263</v>
      </c>
      <c r="C8" s="39" t="s">
        <v>5</v>
      </c>
      <c r="D8" s="154"/>
      <c r="E8" s="145"/>
      <c r="F8" s="66"/>
      <c r="G8" s="23"/>
      <c r="H8" s="66"/>
      <c r="I8" s="23"/>
      <c r="J8" s="23"/>
      <c r="K8" s="23"/>
      <c r="L8" s="32"/>
      <c r="M8" s="24"/>
      <c r="N8" s="32"/>
      <c r="O8" s="24"/>
      <c r="P8" s="32"/>
      <c r="Q8" s="24"/>
      <c r="R8" s="32">
        <v>11584441.32</v>
      </c>
      <c r="S8" s="24">
        <v>396</v>
      </c>
      <c r="T8" s="32">
        <v>56207753.810000002</v>
      </c>
      <c r="U8" s="24">
        <v>1208</v>
      </c>
      <c r="V8" s="32">
        <v>97829634.640000001</v>
      </c>
      <c r="W8" s="24">
        <v>1456</v>
      </c>
      <c r="X8" s="32">
        <v>23017810.960000001</v>
      </c>
      <c r="Y8" s="24">
        <v>443</v>
      </c>
      <c r="Z8" s="32">
        <v>1572986.91</v>
      </c>
      <c r="AA8" s="24">
        <v>33</v>
      </c>
      <c r="AB8" s="32">
        <v>71720433.739999995</v>
      </c>
      <c r="AC8" s="24">
        <v>828</v>
      </c>
      <c r="AD8" s="32">
        <v>52653126.810000002</v>
      </c>
      <c r="AE8" s="24">
        <v>524</v>
      </c>
      <c r="AF8" s="50">
        <v>19435153.079999998</v>
      </c>
      <c r="AG8" s="20">
        <v>794</v>
      </c>
      <c r="AH8" s="50"/>
      <c r="AI8" s="20"/>
    </row>
    <row r="9" spans="1:35" hidden="1" x14ac:dyDescent="0.25">
      <c r="A9" s="54">
        <v>6</v>
      </c>
      <c r="B9" s="36">
        <v>560144</v>
      </c>
      <c r="C9" s="37" t="s">
        <v>6</v>
      </c>
      <c r="D9" s="154"/>
      <c r="E9" s="145"/>
      <c r="F9" s="66"/>
      <c r="G9" s="23"/>
      <c r="H9" s="66"/>
      <c r="I9" s="23"/>
      <c r="J9" s="23"/>
      <c r="K9" s="23"/>
      <c r="L9" s="32"/>
      <c r="M9" s="24"/>
      <c r="N9" s="32"/>
      <c r="O9" s="24"/>
      <c r="P9" s="32"/>
      <c r="Q9" s="24"/>
      <c r="R9" s="32"/>
      <c r="S9" s="24"/>
      <c r="T9" s="32"/>
      <c r="U9" s="24"/>
      <c r="V9" s="32"/>
      <c r="W9" s="24"/>
      <c r="X9" s="32"/>
      <c r="Y9" s="24"/>
      <c r="Z9" s="32"/>
      <c r="AA9" s="24"/>
      <c r="AB9" s="32"/>
      <c r="AC9" s="24"/>
      <c r="AD9" s="32"/>
      <c r="AE9" s="24"/>
      <c r="AF9" s="50"/>
      <c r="AG9" s="20"/>
      <c r="AH9" s="50"/>
      <c r="AI9" s="20"/>
    </row>
    <row r="10" spans="1:35" hidden="1" x14ac:dyDescent="0.25">
      <c r="A10" s="54">
        <v>7</v>
      </c>
      <c r="B10" s="38">
        <v>560266</v>
      </c>
      <c r="C10" s="39" t="s">
        <v>7</v>
      </c>
      <c r="D10" s="154"/>
      <c r="E10" s="145"/>
      <c r="F10" s="66"/>
      <c r="G10" s="23"/>
      <c r="H10" s="66"/>
      <c r="I10" s="23"/>
      <c r="J10" s="23"/>
      <c r="K10" s="23"/>
      <c r="L10" s="32"/>
      <c r="M10" s="24"/>
      <c r="N10" s="32"/>
      <c r="O10" s="24"/>
      <c r="P10" s="32"/>
      <c r="Q10" s="24"/>
      <c r="R10" s="32"/>
      <c r="S10" s="24"/>
      <c r="T10" s="32"/>
      <c r="U10" s="24"/>
      <c r="V10" s="32"/>
      <c r="W10" s="24"/>
      <c r="X10" s="32"/>
      <c r="Y10" s="24"/>
      <c r="Z10" s="32"/>
      <c r="AA10" s="24"/>
      <c r="AB10" s="32"/>
      <c r="AC10" s="24"/>
      <c r="AD10" s="32"/>
      <c r="AE10" s="24"/>
      <c r="AF10" s="50"/>
      <c r="AG10" s="20"/>
      <c r="AH10" s="50"/>
      <c r="AI10" s="20"/>
    </row>
    <row r="11" spans="1:35" x14ac:dyDescent="0.25">
      <c r="A11" s="54">
        <v>8</v>
      </c>
      <c r="B11" s="36">
        <v>560007</v>
      </c>
      <c r="C11" s="37" t="s">
        <v>8</v>
      </c>
      <c r="D11" s="154">
        <v>55327238.979999997</v>
      </c>
      <c r="E11" s="145">
        <v>968</v>
      </c>
      <c r="F11" s="66">
        <v>931810967.26999998</v>
      </c>
      <c r="G11" s="23">
        <v>9481</v>
      </c>
      <c r="H11" s="66"/>
      <c r="I11" s="23"/>
      <c r="J11" s="23"/>
      <c r="K11" s="23"/>
      <c r="L11" s="32"/>
      <c r="M11" s="24"/>
      <c r="N11" s="32"/>
      <c r="O11" s="24"/>
      <c r="P11" s="32"/>
      <c r="Q11" s="24"/>
      <c r="R11" s="32"/>
      <c r="S11" s="24"/>
      <c r="T11" s="32"/>
      <c r="U11" s="24"/>
      <c r="V11" s="32"/>
      <c r="W11" s="24"/>
      <c r="X11" s="32"/>
      <c r="Y11" s="24"/>
      <c r="Z11" s="32"/>
      <c r="AA11" s="24"/>
      <c r="AB11" s="32"/>
      <c r="AC11" s="24"/>
      <c r="AD11" s="32"/>
      <c r="AE11" s="24"/>
      <c r="AF11" s="50"/>
      <c r="AG11" s="20"/>
      <c r="AH11" s="50"/>
      <c r="AI11" s="20"/>
    </row>
    <row r="12" spans="1:35" x14ac:dyDescent="0.25">
      <c r="A12" s="54">
        <v>9</v>
      </c>
      <c r="B12" s="36">
        <v>560008</v>
      </c>
      <c r="C12" s="37" t="s">
        <v>9</v>
      </c>
      <c r="D12" s="154">
        <v>15940371.939999999</v>
      </c>
      <c r="E12" s="145">
        <v>447</v>
      </c>
      <c r="F12" s="66">
        <v>418497328.20999998</v>
      </c>
      <c r="G12" s="23">
        <v>4159</v>
      </c>
      <c r="H12" s="66"/>
      <c r="I12" s="23"/>
      <c r="J12" s="23"/>
      <c r="K12" s="23"/>
      <c r="L12" s="32"/>
      <c r="M12" s="24"/>
      <c r="N12" s="32"/>
      <c r="O12" s="24"/>
      <c r="P12" s="32"/>
      <c r="Q12" s="24"/>
      <c r="R12" s="32"/>
      <c r="S12" s="24"/>
      <c r="T12" s="32"/>
      <c r="U12" s="24"/>
      <c r="V12" s="32"/>
      <c r="W12" s="24"/>
      <c r="X12" s="32"/>
      <c r="Y12" s="24"/>
      <c r="Z12" s="32"/>
      <c r="AA12" s="24"/>
      <c r="AB12" s="32"/>
      <c r="AC12" s="24"/>
      <c r="AD12" s="32"/>
      <c r="AE12" s="24"/>
      <c r="AF12" s="50"/>
      <c r="AG12" s="20"/>
      <c r="AH12" s="50"/>
      <c r="AI12" s="20"/>
    </row>
    <row r="13" spans="1:35" x14ac:dyDescent="0.25">
      <c r="A13" s="54">
        <v>10</v>
      </c>
      <c r="B13" s="36">
        <v>560009</v>
      </c>
      <c r="C13" s="37" t="s">
        <v>10</v>
      </c>
      <c r="D13" s="154">
        <v>42145798.710000001</v>
      </c>
      <c r="E13" s="145">
        <v>932</v>
      </c>
      <c r="F13" s="66"/>
      <c r="G13" s="23"/>
      <c r="H13" s="66"/>
      <c r="I13" s="23"/>
      <c r="J13" s="23"/>
      <c r="K13" s="23"/>
      <c r="L13" s="32"/>
      <c r="M13" s="24"/>
      <c r="N13" s="32"/>
      <c r="O13" s="24"/>
      <c r="P13" s="32"/>
      <c r="Q13" s="24"/>
      <c r="R13" s="32"/>
      <c r="S13" s="24"/>
      <c r="T13" s="32"/>
      <c r="U13" s="24"/>
      <c r="V13" s="32"/>
      <c r="W13" s="24"/>
      <c r="X13" s="32"/>
      <c r="Y13" s="24"/>
      <c r="Z13" s="32"/>
      <c r="AA13" s="24"/>
      <c r="AB13" s="32"/>
      <c r="AC13" s="24"/>
      <c r="AD13" s="32"/>
      <c r="AE13" s="24"/>
      <c r="AF13" s="50"/>
      <c r="AG13" s="20"/>
      <c r="AH13" s="50"/>
      <c r="AI13" s="20"/>
    </row>
    <row r="14" spans="1:35" x14ac:dyDescent="0.25">
      <c r="A14" s="54">
        <v>11</v>
      </c>
      <c r="B14" s="36">
        <v>560023</v>
      </c>
      <c r="C14" s="37" t="s">
        <v>11</v>
      </c>
      <c r="D14" s="196">
        <v>377118421.43000001</v>
      </c>
      <c r="E14" s="197">
        <v>9061</v>
      </c>
      <c r="F14" s="66"/>
      <c r="G14" s="23"/>
      <c r="H14" s="66"/>
      <c r="I14" s="23"/>
      <c r="J14" s="23"/>
      <c r="K14" s="23"/>
      <c r="L14" s="32"/>
      <c r="M14" s="24"/>
      <c r="N14" s="32"/>
      <c r="O14" s="24"/>
      <c r="P14" s="32"/>
      <c r="Q14" s="24"/>
      <c r="R14" s="32"/>
      <c r="S14" s="24"/>
      <c r="T14" s="32"/>
      <c r="U14" s="24"/>
      <c r="V14" s="32"/>
      <c r="W14" s="24"/>
      <c r="X14" s="32"/>
      <c r="Y14" s="24"/>
      <c r="Z14" s="32"/>
      <c r="AA14" s="24"/>
      <c r="AB14" s="32"/>
      <c r="AC14" s="24"/>
      <c r="AD14" s="32"/>
      <c r="AE14" s="24"/>
      <c r="AF14" s="50"/>
      <c r="AG14" s="20"/>
      <c r="AH14" s="50"/>
      <c r="AI14" s="20"/>
    </row>
    <row r="15" spans="1:35" hidden="1" x14ac:dyDescent="0.25">
      <c r="A15" s="54">
        <v>12</v>
      </c>
      <c r="B15" s="36">
        <v>560196</v>
      </c>
      <c r="C15" s="37" t="s">
        <v>12</v>
      </c>
      <c r="D15" s="154"/>
      <c r="E15" s="145"/>
      <c r="F15" s="66"/>
      <c r="G15" s="23"/>
      <c r="H15" s="66"/>
      <c r="I15" s="23"/>
      <c r="J15" s="23"/>
      <c r="K15" s="23"/>
      <c r="L15" s="32"/>
      <c r="M15" s="24"/>
      <c r="N15" s="32"/>
      <c r="O15" s="24"/>
      <c r="P15" s="32"/>
      <c r="Q15" s="24"/>
      <c r="R15" s="32"/>
      <c r="S15" s="24"/>
      <c r="T15" s="32"/>
      <c r="U15" s="24"/>
      <c r="V15" s="32"/>
      <c r="W15" s="24"/>
      <c r="X15" s="32"/>
      <c r="Y15" s="24"/>
      <c r="Z15" s="32"/>
      <c r="AA15" s="24"/>
      <c r="AB15" s="32"/>
      <c r="AC15" s="24"/>
      <c r="AD15" s="32"/>
      <c r="AE15" s="24"/>
      <c r="AF15" s="50"/>
      <c r="AG15" s="20"/>
      <c r="AH15" s="50"/>
      <c r="AI15" s="20"/>
    </row>
    <row r="16" spans="1:35" hidden="1" x14ac:dyDescent="0.25">
      <c r="A16" s="54">
        <v>13</v>
      </c>
      <c r="B16" s="43">
        <v>560255</v>
      </c>
      <c r="C16" s="39" t="s">
        <v>13</v>
      </c>
      <c r="D16" s="155"/>
      <c r="E16" s="146"/>
      <c r="F16" s="67"/>
      <c r="G16" s="25"/>
      <c r="H16" s="67"/>
      <c r="I16" s="23"/>
      <c r="J16" s="25"/>
      <c r="K16" s="25"/>
      <c r="L16" s="32"/>
      <c r="M16" s="24"/>
      <c r="N16" s="32"/>
      <c r="O16" s="24"/>
      <c r="P16" s="32"/>
      <c r="Q16" s="24"/>
      <c r="R16" s="32"/>
      <c r="S16" s="24"/>
      <c r="T16" s="32"/>
      <c r="U16" s="24"/>
      <c r="V16" s="32"/>
      <c r="W16" s="24"/>
      <c r="X16" s="32"/>
      <c r="Y16" s="24"/>
      <c r="Z16" s="32"/>
      <c r="AA16" s="24"/>
      <c r="AB16" s="32"/>
      <c r="AC16" s="24"/>
      <c r="AD16" s="32"/>
      <c r="AE16" s="24"/>
      <c r="AF16" s="50"/>
      <c r="AG16" s="20"/>
      <c r="AH16" s="50"/>
      <c r="AI16" s="20"/>
    </row>
    <row r="17" spans="1:35" hidden="1" x14ac:dyDescent="0.25">
      <c r="A17" s="54">
        <v>14</v>
      </c>
      <c r="B17" s="40">
        <v>560261</v>
      </c>
      <c r="C17" s="39" t="s">
        <v>14</v>
      </c>
      <c r="D17" s="155"/>
      <c r="E17" s="146"/>
      <c r="F17" s="67"/>
      <c r="G17" s="25"/>
      <c r="H17" s="67"/>
      <c r="I17" s="25"/>
      <c r="J17" s="25"/>
      <c r="K17" s="25"/>
      <c r="L17" s="32"/>
      <c r="M17" s="24"/>
      <c r="N17" s="32"/>
      <c r="O17" s="24"/>
      <c r="P17" s="32"/>
      <c r="Q17" s="24"/>
      <c r="R17" s="32"/>
      <c r="S17" s="24"/>
      <c r="T17" s="32"/>
      <c r="U17" s="24"/>
      <c r="V17" s="32"/>
      <c r="W17" s="24"/>
      <c r="X17" s="32"/>
      <c r="Y17" s="24"/>
      <c r="Z17" s="32"/>
      <c r="AA17" s="24"/>
      <c r="AB17" s="32"/>
      <c r="AC17" s="24"/>
      <c r="AD17" s="32"/>
      <c r="AE17" s="24"/>
      <c r="AF17" s="50"/>
      <c r="AG17" s="20"/>
      <c r="AH17" s="50"/>
      <c r="AI17" s="20"/>
    </row>
    <row r="18" spans="1:35" ht="31.5" hidden="1" x14ac:dyDescent="0.25">
      <c r="A18" s="54">
        <v>15</v>
      </c>
      <c r="B18" s="36">
        <v>560014</v>
      </c>
      <c r="C18" s="37" t="s">
        <v>15</v>
      </c>
      <c r="D18" s="154"/>
      <c r="E18" s="145"/>
      <c r="F18" s="66"/>
      <c r="G18" s="23"/>
      <c r="H18" s="66"/>
      <c r="I18" s="23"/>
      <c r="J18" s="23"/>
      <c r="K18" s="23"/>
      <c r="L18" s="32"/>
      <c r="M18" s="24"/>
      <c r="N18" s="32"/>
      <c r="O18" s="24"/>
      <c r="P18" s="32"/>
      <c r="Q18" s="24"/>
      <c r="R18" s="32"/>
      <c r="S18" s="24"/>
      <c r="T18" s="32"/>
      <c r="U18" s="24"/>
      <c r="V18" s="32"/>
      <c r="W18" s="24"/>
      <c r="X18" s="32"/>
      <c r="Y18" s="24"/>
      <c r="Z18" s="32"/>
      <c r="AA18" s="24"/>
      <c r="AB18" s="32"/>
      <c r="AC18" s="24"/>
      <c r="AD18" s="32"/>
      <c r="AE18" s="24"/>
      <c r="AF18" s="50"/>
      <c r="AG18" s="20"/>
      <c r="AH18" s="50"/>
      <c r="AI18" s="20"/>
    </row>
    <row r="19" spans="1:35" ht="31.5" hidden="1" x14ac:dyDescent="0.25">
      <c r="A19" s="54">
        <v>16</v>
      </c>
      <c r="B19" s="38">
        <v>560267</v>
      </c>
      <c r="C19" s="39" t="s">
        <v>16</v>
      </c>
      <c r="D19" s="154"/>
      <c r="E19" s="145"/>
      <c r="F19" s="66"/>
      <c r="G19" s="23"/>
      <c r="H19" s="66"/>
      <c r="I19" s="23"/>
      <c r="J19" s="23"/>
      <c r="K19" s="23"/>
      <c r="L19" s="32"/>
      <c r="M19" s="24"/>
      <c r="N19" s="32"/>
      <c r="O19" s="24"/>
      <c r="P19" s="32"/>
      <c r="Q19" s="24"/>
      <c r="R19" s="32"/>
      <c r="S19" s="24"/>
      <c r="T19" s="32"/>
      <c r="U19" s="24"/>
      <c r="V19" s="32"/>
      <c r="W19" s="24"/>
      <c r="X19" s="32"/>
      <c r="Y19" s="24"/>
      <c r="Z19" s="32"/>
      <c r="AA19" s="24"/>
      <c r="AB19" s="32"/>
      <c r="AC19" s="24"/>
      <c r="AD19" s="32"/>
      <c r="AE19" s="24"/>
      <c r="AF19" s="50"/>
      <c r="AG19" s="20"/>
      <c r="AH19" s="50"/>
      <c r="AI19" s="20"/>
    </row>
    <row r="20" spans="1:35" x14ac:dyDescent="0.25">
      <c r="A20" s="54">
        <v>17</v>
      </c>
      <c r="B20" s="36">
        <v>560020</v>
      </c>
      <c r="C20" s="37" t="s">
        <v>17</v>
      </c>
      <c r="D20" s="154">
        <v>931587204.67999995</v>
      </c>
      <c r="E20" s="145">
        <v>14565</v>
      </c>
      <c r="F20" s="66"/>
      <c r="G20" s="23"/>
      <c r="H20" s="66">
        <v>22883878</v>
      </c>
      <c r="I20" s="23">
        <v>500</v>
      </c>
      <c r="J20" s="23">
        <v>111025317.03978001</v>
      </c>
      <c r="K20" s="23">
        <v>600</v>
      </c>
      <c r="L20" s="32"/>
      <c r="M20" s="24"/>
      <c r="N20" s="32"/>
      <c r="O20" s="24"/>
      <c r="P20" s="32"/>
      <c r="Q20" s="24"/>
      <c r="R20" s="32"/>
      <c r="S20" s="24"/>
      <c r="T20" s="32"/>
      <c r="U20" s="24"/>
      <c r="V20" s="32">
        <v>20444984.640000001</v>
      </c>
      <c r="W20" s="24">
        <v>202</v>
      </c>
      <c r="X20" s="32"/>
      <c r="Y20" s="24"/>
      <c r="Z20" s="32"/>
      <c r="AA20" s="24"/>
      <c r="AB20" s="32"/>
      <c r="AC20" s="24"/>
      <c r="AD20" s="32"/>
      <c r="AE20" s="24"/>
      <c r="AF20" s="50"/>
      <c r="AG20" s="20"/>
      <c r="AH20" s="50"/>
      <c r="AI20" s="20"/>
    </row>
    <row r="21" spans="1:35" ht="31.5" x14ac:dyDescent="0.25">
      <c r="A21" s="54">
        <v>18</v>
      </c>
      <c r="B21" s="38">
        <v>560268</v>
      </c>
      <c r="C21" s="39" t="s">
        <v>18</v>
      </c>
      <c r="D21" s="154">
        <v>823713284.38</v>
      </c>
      <c r="E21" s="145">
        <v>13966</v>
      </c>
      <c r="F21" s="66"/>
      <c r="G21" s="23"/>
      <c r="H21" s="66"/>
      <c r="I21" s="23"/>
      <c r="J21" s="23"/>
      <c r="K21" s="23"/>
      <c r="L21" s="32">
        <v>162513915.78999999</v>
      </c>
      <c r="M21" s="24">
        <v>1106</v>
      </c>
      <c r="N21" s="32">
        <v>2939027.63</v>
      </c>
      <c r="O21" s="24">
        <v>11</v>
      </c>
      <c r="P21" s="32">
        <v>13999896</v>
      </c>
      <c r="Q21" s="24">
        <v>60</v>
      </c>
      <c r="R21" s="32"/>
      <c r="S21" s="24"/>
      <c r="T21" s="32"/>
      <c r="U21" s="24"/>
      <c r="V21" s="32"/>
      <c r="W21" s="24"/>
      <c r="X21" s="32"/>
      <c r="Y21" s="24"/>
      <c r="Z21" s="32"/>
      <c r="AA21" s="24"/>
      <c r="AB21" s="32">
        <v>28510866.780000001</v>
      </c>
      <c r="AC21" s="24">
        <v>288</v>
      </c>
      <c r="AD21" s="32">
        <v>1353026.87</v>
      </c>
      <c r="AE21" s="24">
        <v>13</v>
      </c>
      <c r="AF21" s="50"/>
      <c r="AG21" s="20"/>
      <c r="AH21" s="50">
        <v>52917524.799999997</v>
      </c>
      <c r="AI21" s="20">
        <v>80</v>
      </c>
    </row>
    <row r="22" spans="1:35" ht="31.5" x14ac:dyDescent="0.25">
      <c r="A22" s="54">
        <v>19</v>
      </c>
      <c r="B22" s="36">
        <v>560024</v>
      </c>
      <c r="C22" s="37" t="s">
        <v>19</v>
      </c>
      <c r="D22" s="154">
        <v>128253386.91</v>
      </c>
      <c r="E22" s="145">
        <v>3752</v>
      </c>
      <c r="F22" s="66"/>
      <c r="G22" s="23"/>
      <c r="H22" s="66"/>
      <c r="I22" s="23"/>
      <c r="J22" s="23"/>
      <c r="K22" s="23"/>
      <c r="L22" s="32"/>
      <c r="M22" s="24"/>
      <c r="N22" s="32"/>
      <c r="O22" s="24"/>
      <c r="P22" s="32"/>
      <c r="Q22" s="24"/>
      <c r="R22" s="32">
        <v>15856722</v>
      </c>
      <c r="S22" s="24">
        <v>150</v>
      </c>
      <c r="T22" s="32"/>
      <c r="U22" s="24"/>
      <c r="V22" s="32"/>
      <c r="W22" s="24"/>
      <c r="X22" s="32"/>
      <c r="Y22" s="24"/>
      <c r="Z22" s="32"/>
      <c r="AA22" s="24"/>
      <c r="AB22" s="32"/>
      <c r="AC22" s="24"/>
      <c r="AD22" s="32"/>
      <c r="AE22" s="24"/>
      <c r="AF22" s="50"/>
      <c r="AG22" s="20"/>
      <c r="AH22" s="50"/>
      <c r="AI22" s="20"/>
    </row>
    <row r="23" spans="1:35" x14ac:dyDescent="0.25">
      <c r="A23" s="54">
        <v>20</v>
      </c>
      <c r="B23" s="38">
        <v>560265</v>
      </c>
      <c r="C23" s="39" t="s">
        <v>20</v>
      </c>
      <c r="D23" s="154">
        <v>649715243.28999996</v>
      </c>
      <c r="E23" s="145">
        <v>13070</v>
      </c>
      <c r="F23" s="66"/>
      <c r="G23" s="23"/>
      <c r="H23" s="66"/>
      <c r="I23" s="23"/>
      <c r="J23" s="23"/>
      <c r="K23" s="23"/>
      <c r="L23" s="32"/>
      <c r="M23" s="24"/>
      <c r="N23" s="32"/>
      <c r="O23" s="24"/>
      <c r="P23" s="32"/>
      <c r="Q23" s="24"/>
      <c r="R23" s="32"/>
      <c r="S23" s="24"/>
      <c r="T23" s="32"/>
      <c r="U23" s="24"/>
      <c r="V23" s="32"/>
      <c r="W23" s="24"/>
      <c r="X23" s="32"/>
      <c r="Y23" s="24"/>
      <c r="Z23" s="32"/>
      <c r="AA23" s="24"/>
      <c r="AB23" s="32"/>
      <c r="AC23" s="24"/>
      <c r="AD23" s="32"/>
      <c r="AE23" s="24"/>
      <c r="AF23" s="50"/>
      <c r="AG23" s="20"/>
      <c r="AH23" s="50"/>
      <c r="AI23" s="20"/>
    </row>
    <row r="24" spans="1:35" x14ac:dyDescent="0.25">
      <c r="A24" s="54">
        <v>21</v>
      </c>
      <c r="B24" s="36">
        <v>560109</v>
      </c>
      <c r="C24" s="37" t="s">
        <v>21</v>
      </c>
      <c r="D24" s="154"/>
      <c r="E24" s="145"/>
      <c r="F24" s="66"/>
      <c r="G24" s="23"/>
      <c r="H24" s="66"/>
      <c r="I24" s="23"/>
      <c r="J24" s="23"/>
      <c r="K24" s="23"/>
      <c r="L24" s="32"/>
      <c r="M24" s="24"/>
      <c r="N24" s="32"/>
      <c r="O24" s="24"/>
      <c r="P24" s="32"/>
      <c r="Q24" s="24"/>
      <c r="R24" s="32"/>
      <c r="S24" s="24"/>
      <c r="T24" s="32"/>
      <c r="U24" s="24"/>
      <c r="V24" s="32"/>
      <c r="W24" s="24"/>
      <c r="X24" s="32"/>
      <c r="Y24" s="24"/>
      <c r="Z24" s="32"/>
      <c r="AA24" s="24"/>
      <c r="AB24" s="50"/>
      <c r="AC24" s="20"/>
      <c r="AD24" s="32"/>
      <c r="AE24" s="24"/>
      <c r="AF24" s="50"/>
      <c r="AG24" s="20"/>
      <c r="AH24" s="50"/>
      <c r="AI24" s="20"/>
    </row>
    <row r="25" spans="1:35" x14ac:dyDescent="0.25">
      <c r="A25" s="54">
        <v>22</v>
      </c>
      <c r="B25" s="36">
        <v>560325</v>
      </c>
      <c r="C25" s="37" t="s">
        <v>22</v>
      </c>
      <c r="D25" s="196">
        <v>823028650.50999999</v>
      </c>
      <c r="E25" s="197">
        <v>14154</v>
      </c>
      <c r="F25" s="66">
        <v>37600220.609999999</v>
      </c>
      <c r="G25" s="23">
        <v>255</v>
      </c>
      <c r="H25" s="66">
        <v>16118688</v>
      </c>
      <c r="I25" s="23">
        <v>400</v>
      </c>
      <c r="J25" s="23"/>
      <c r="K25" s="23"/>
      <c r="L25" s="32">
        <v>200487227.46000001</v>
      </c>
      <c r="M25" s="24">
        <v>1335</v>
      </c>
      <c r="N25" s="32">
        <v>9796758.75</v>
      </c>
      <c r="O25" s="24">
        <v>38</v>
      </c>
      <c r="P25" s="32"/>
      <c r="Q25" s="24"/>
      <c r="R25" s="32"/>
      <c r="S25" s="24"/>
      <c r="T25" s="32"/>
      <c r="U25" s="24"/>
      <c r="V25" s="32"/>
      <c r="W25" s="24"/>
      <c r="X25" s="32"/>
      <c r="Y25" s="24"/>
      <c r="Z25" s="32"/>
      <c r="AA25" s="24"/>
      <c r="AB25" s="32">
        <v>16993921.25</v>
      </c>
      <c r="AC25" s="24">
        <v>180</v>
      </c>
      <c r="AD25" s="32"/>
      <c r="AE25" s="24"/>
      <c r="AF25" s="50">
        <v>2001983.1</v>
      </c>
      <c r="AG25" s="20">
        <v>62</v>
      </c>
      <c r="AH25" s="50">
        <v>13229381.199999999</v>
      </c>
      <c r="AI25" s="20">
        <v>20</v>
      </c>
    </row>
    <row r="26" spans="1:35" x14ac:dyDescent="0.25">
      <c r="A26" s="54">
        <v>23</v>
      </c>
      <c r="B26" s="36">
        <v>560033</v>
      </c>
      <c r="C26" s="37" t="s">
        <v>23</v>
      </c>
      <c r="D26" s="196">
        <v>317752149.64999998</v>
      </c>
      <c r="E26" s="197">
        <v>6287</v>
      </c>
      <c r="F26" s="66"/>
      <c r="G26" s="23"/>
      <c r="H26" s="66"/>
      <c r="I26" s="23"/>
      <c r="J26" s="23"/>
      <c r="K26" s="23"/>
      <c r="L26" s="32"/>
      <c r="M26" s="24"/>
      <c r="N26" s="32"/>
      <c r="O26" s="24"/>
      <c r="P26" s="32"/>
      <c r="Q26" s="24"/>
      <c r="R26" s="32"/>
      <c r="S26" s="24"/>
      <c r="T26" s="32"/>
      <c r="U26" s="24"/>
      <c r="V26" s="32"/>
      <c r="W26" s="24"/>
      <c r="X26" s="32"/>
      <c r="Y26" s="24"/>
      <c r="Z26" s="32"/>
      <c r="AA26" s="24"/>
      <c r="AB26" s="32"/>
      <c r="AC26" s="24"/>
      <c r="AD26" s="32"/>
      <c r="AE26" s="24"/>
      <c r="AF26" s="50"/>
      <c r="AG26" s="20"/>
      <c r="AH26" s="50"/>
      <c r="AI26" s="20"/>
    </row>
    <row r="27" spans="1:35" x14ac:dyDescent="0.25">
      <c r="A27" s="54">
        <v>24</v>
      </c>
      <c r="B27" s="36">
        <v>560035</v>
      </c>
      <c r="C27" s="37" t="s">
        <v>24</v>
      </c>
      <c r="D27" s="154">
        <v>119360784.38</v>
      </c>
      <c r="E27" s="145">
        <v>4107</v>
      </c>
      <c r="F27" s="66"/>
      <c r="G27" s="23"/>
      <c r="H27" s="66"/>
      <c r="I27" s="23"/>
      <c r="J27" s="23"/>
      <c r="K27" s="23"/>
      <c r="L27" s="32"/>
      <c r="M27" s="24"/>
      <c r="N27" s="32"/>
      <c r="O27" s="24"/>
      <c r="P27" s="32"/>
      <c r="Q27" s="24"/>
      <c r="R27" s="32">
        <v>8729846.4499999993</v>
      </c>
      <c r="S27" s="24">
        <v>155</v>
      </c>
      <c r="T27" s="32"/>
      <c r="U27" s="24"/>
      <c r="V27" s="32"/>
      <c r="W27" s="24"/>
      <c r="X27" s="32"/>
      <c r="Y27" s="24"/>
      <c r="Z27" s="32"/>
      <c r="AA27" s="24"/>
      <c r="AB27" s="32"/>
      <c r="AC27" s="24"/>
      <c r="AD27" s="32"/>
      <c r="AE27" s="24"/>
      <c r="AF27" s="50"/>
      <c r="AG27" s="20"/>
      <c r="AH27" s="50"/>
      <c r="AI27" s="20"/>
    </row>
    <row r="28" spans="1:35" x14ac:dyDescent="0.25">
      <c r="A28" s="54">
        <v>25</v>
      </c>
      <c r="B28" s="36">
        <v>560037</v>
      </c>
      <c r="C28" s="37" t="s">
        <v>25</v>
      </c>
      <c r="D28" s="154"/>
      <c r="E28" s="145"/>
      <c r="F28" s="66"/>
      <c r="G28" s="23"/>
      <c r="H28" s="66"/>
      <c r="I28" s="23"/>
      <c r="J28" s="23"/>
      <c r="K28" s="23"/>
      <c r="L28" s="32"/>
      <c r="M28" s="24"/>
      <c r="N28" s="32"/>
      <c r="O28" s="24"/>
      <c r="P28" s="32"/>
      <c r="Q28" s="24"/>
      <c r="R28" s="32"/>
      <c r="S28" s="24"/>
      <c r="T28" s="32"/>
      <c r="U28" s="24"/>
      <c r="V28" s="32"/>
      <c r="W28" s="24"/>
      <c r="X28" s="32"/>
      <c r="Y28" s="24"/>
      <c r="Z28" s="32"/>
      <c r="AA28" s="24"/>
      <c r="AB28" s="32"/>
      <c r="AC28" s="24"/>
      <c r="AD28" s="32"/>
      <c r="AE28" s="24"/>
      <c r="AF28" s="50"/>
      <c r="AG28" s="20"/>
      <c r="AH28" s="50"/>
      <c r="AI28" s="20"/>
    </row>
    <row r="29" spans="1:35" ht="31.5" x14ac:dyDescent="0.25">
      <c r="A29" s="54">
        <v>26</v>
      </c>
      <c r="B29" s="36">
        <v>560206</v>
      </c>
      <c r="C29" s="37" t="s">
        <v>26</v>
      </c>
      <c r="D29" s="196">
        <v>434358209.88</v>
      </c>
      <c r="E29" s="197">
        <v>8896</v>
      </c>
      <c r="F29" s="66"/>
      <c r="G29" s="23"/>
      <c r="H29" s="66">
        <v>18133524</v>
      </c>
      <c r="I29" s="23">
        <v>450</v>
      </c>
      <c r="J29" s="23"/>
      <c r="K29" s="23"/>
      <c r="L29" s="32"/>
      <c r="M29" s="24"/>
      <c r="N29" s="32"/>
      <c r="O29" s="24"/>
      <c r="P29" s="32"/>
      <c r="Q29" s="24"/>
      <c r="R29" s="32"/>
      <c r="S29" s="24"/>
      <c r="T29" s="32"/>
      <c r="U29" s="24"/>
      <c r="V29" s="32"/>
      <c r="W29" s="24"/>
      <c r="X29" s="32"/>
      <c r="Y29" s="24"/>
      <c r="Z29" s="32"/>
      <c r="AA29" s="24"/>
      <c r="AB29" s="32"/>
      <c r="AC29" s="24"/>
      <c r="AD29" s="32"/>
      <c r="AE29" s="24"/>
      <c r="AF29" s="50"/>
      <c r="AG29" s="20"/>
      <c r="AH29" s="50"/>
      <c r="AI29" s="20"/>
    </row>
    <row r="30" spans="1:35" ht="31.5" x14ac:dyDescent="0.25">
      <c r="A30" s="54">
        <v>27</v>
      </c>
      <c r="B30" s="36">
        <v>560041</v>
      </c>
      <c r="C30" s="37" t="s">
        <v>27</v>
      </c>
      <c r="D30" s="154">
        <v>28093804.890000001</v>
      </c>
      <c r="E30" s="145">
        <v>867</v>
      </c>
      <c r="F30" s="66"/>
      <c r="G30" s="23"/>
      <c r="H30" s="66"/>
      <c r="I30" s="23"/>
      <c r="J30" s="23"/>
      <c r="K30" s="23"/>
      <c r="L30" s="32"/>
      <c r="M30" s="24"/>
      <c r="N30" s="32"/>
      <c r="O30" s="24"/>
      <c r="P30" s="32"/>
      <c r="Q30" s="24"/>
      <c r="R30" s="32"/>
      <c r="S30" s="24"/>
      <c r="T30" s="32"/>
      <c r="U30" s="24"/>
      <c r="V30" s="32"/>
      <c r="W30" s="24"/>
      <c r="X30" s="32"/>
      <c r="Y30" s="24"/>
      <c r="Z30" s="32"/>
      <c r="AA30" s="24"/>
      <c r="AB30" s="32"/>
      <c r="AC30" s="24"/>
      <c r="AD30" s="32"/>
      <c r="AE30" s="24"/>
      <c r="AF30" s="50"/>
      <c r="AG30" s="20"/>
      <c r="AH30" s="50"/>
      <c r="AI30" s="20"/>
    </row>
    <row r="31" spans="1:35" ht="31.5" hidden="1" x14ac:dyDescent="0.25">
      <c r="A31" s="54">
        <v>28</v>
      </c>
      <c r="B31" s="36">
        <v>560042</v>
      </c>
      <c r="C31" s="37" t="s">
        <v>28</v>
      </c>
      <c r="D31" s="154"/>
      <c r="E31" s="145"/>
      <c r="F31" s="66"/>
      <c r="G31" s="23"/>
      <c r="H31" s="66"/>
      <c r="I31" s="23"/>
      <c r="J31" s="23"/>
      <c r="K31" s="23"/>
      <c r="L31" s="32"/>
      <c r="M31" s="24"/>
      <c r="N31" s="32"/>
      <c r="O31" s="24"/>
      <c r="P31" s="32"/>
      <c r="Q31" s="24"/>
      <c r="R31" s="32"/>
      <c r="S31" s="24"/>
      <c r="T31" s="32"/>
      <c r="U31" s="24"/>
      <c r="V31" s="32"/>
      <c r="W31" s="24"/>
      <c r="X31" s="32"/>
      <c r="Y31" s="24"/>
      <c r="Z31" s="32"/>
      <c r="AA31" s="24"/>
      <c r="AB31" s="32"/>
      <c r="AC31" s="24"/>
      <c r="AD31" s="32"/>
      <c r="AE31" s="24"/>
      <c r="AF31" s="50"/>
      <c r="AG31" s="20"/>
      <c r="AH31" s="50"/>
      <c r="AI31" s="20"/>
    </row>
    <row r="32" spans="1:35" x14ac:dyDescent="0.25">
      <c r="A32" s="54">
        <v>29</v>
      </c>
      <c r="B32" s="36">
        <v>560043</v>
      </c>
      <c r="C32" s="37" t="s">
        <v>29</v>
      </c>
      <c r="D32" s="196">
        <v>67137275.719999999</v>
      </c>
      <c r="E32" s="197">
        <v>2022</v>
      </c>
      <c r="F32" s="66"/>
      <c r="G32" s="23"/>
      <c r="H32" s="66">
        <v>10074180</v>
      </c>
      <c r="I32" s="23">
        <v>250</v>
      </c>
      <c r="J32" s="23"/>
      <c r="K32" s="23"/>
      <c r="L32" s="32"/>
      <c r="M32" s="24"/>
      <c r="N32" s="32"/>
      <c r="O32" s="24"/>
      <c r="P32" s="32"/>
      <c r="Q32" s="24"/>
      <c r="R32" s="32"/>
      <c r="S32" s="24"/>
      <c r="T32" s="32"/>
      <c r="U32" s="24"/>
      <c r="V32" s="32"/>
      <c r="W32" s="24"/>
      <c r="X32" s="32"/>
      <c r="Y32" s="24"/>
      <c r="Z32" s="32"/>
      <c r="AA32" s="24"/>
      <c r="AB32" s="32"/>
      <c r="AC32" s="24"/>
      <c r="AD32" s="32"/>
      <c r="AE32" s="24"/>
      <c r="AF32" s="50"/>
      <c r="AG32" s="20"/>
      <c r="AH32" s="50"/>
      <c r="AI32" s="20"/>
    </row>
    <row r="33" spans="1:35" ht="31.5" x14ac:dyDescent="0.25">
      <c r="A33" s="54">
        <v>30</v>
      </c>
      <c r="B33" s="42">
        <v>560214</v>
      </c>
      <c r="C33" s="37" t="s">
        <v>30</v>
      </c>
      <c r="D33" s="154">
        <v>962791761.63999999</v>
      </c>
      <c r="E33" s="145">
        <v>18627</v>
      </c>
      <c r="F33" s="66">
        <v>93004856.170000002</v>
      </c>
      <c r="G33" s="23">
        <v>1816</v>
      </c>
      <c r="H33" s="66">
        <v>22163196</v>
      </c>
      <c r="I33" s="23">
        <v>550</v>
      </c>
      <c r="J33" s="23">
        <v>5551265.8519890001</v>
      </c>
      <c r="K33" s="23">
        <v>30</v>
      </c>
      <c r="L33" s="32">
        <v>68218830.599999994</v>
      </c>
      <c r="M33" s="24">
        <v>468</v>
      </c>
      <c r="N33" s="32">
        <v>10286596.699999999</v>
      </c>
      <c r="O33" s="24">
        <v>40</v>
      </c>
      <c r="P33" s="32"/>
      <c r="Q33" s="24"/>
      <c r="R33" s="32">
        <v>25462244.739999998</v>
      </c>
      <c r="S33" s="24">
        <v>564</v>
      </c>
      <c r="T33" s="32"/>
      <c r="U33" s="24"/>
      <c r="V33" s="32"/>
      <c r="W33" s="24"/>
      <c r="X33" s="32"/>
      <c r="Y33" s="24"/>
      <c r="Z33" s="32"/>
      <c r="AA33" s="24"/>
      <c r="AB33" s="32">
        <v>23353427.75</v>
      </c>
      <c r="AC33" s="24">
        <v>260</v>
      </c>
      <c r="AD33" s="32">
        <v>1697390.03</v>
      </c>
      <c r="AE33" s="24">
        <v>17</v>
      </c>
      <c r="AF33" s="50"/>
      <c r="AG33" s="20"/>
      <c r="AH33" s="50">
        <v>13229381.199999999</v>
      </c>
      <c r="AI33" s="20">
        <v>20</v>
      </c>
    </row>
    <row r="34" spans="1:35" x14ac:dyDescent="0.25">
      <c r="A34" s="54">
        <v>31</v>
      </c>
      <c r="B34" s="38">
        <v>560275</v>
      </c>
      <c r="C34" s="39" t="s">
        <v>31</v>
      </c>
      <c r="D34" s="154">
        <v>306337683.67000002</v>
      </c>
      <c r="E34" s="145">
        <v>7658</v>
      </c>
      <c r="F34" s="66"/>
      <c r="G34" s="23"/>
      <c r="H34" s="66">
        <v>11283081.6</v>
      </c>
      <c r="I34" s="23">
        <v>280</v>
      </c>
      <c r="J34" s="23"/>
      <c r="K34" s="23"/>
      <c r="L34" s="32"/>
      <c r="M34" s="24"/>
      <c r="N34" s="32"/>
      <c r="O34" s="24"/>
      <c r="P34" s="32"/>
      <c r="Q34" s="24"/>
      <c r="R34" s="32"/>
      <c r="S34" s="24"/>
      <c r="T34" s="32"/>
      <c r="U34" s="24"/>
      <c r="V34" s="32"/>
      <c r="W34" s="24"/>
      <c r="X34" s="32"/>
      <c r="Y34" s="24"/>
      <c r="Z34" s="32"/>
      <c r="AA34" s="24"/>
      <c r="AB34" s="32"/>
      <c r="AC34" s="24"/>
      <c r="AD34" s="32"/>
      <c r="AE34" s="24"/>
      <c r="AF34" s="50"/>
      <c r="AG34" s="20"/>
      <c r="AH34" s="50"/>
      <c r="AI34" s="20"/>
    </row>
    <row r="35" spans="1:35" x14ac:dyDescent="0.25">
      <c r="A35" s="54">
        <v>32</v>
      </c>
      <c r="B35" s="36">
        <v>560048</v>
      </c>
      <c r="C35" s="37" t="s">
        <v>32</v>
      </c>
      <c r="D35" s="154"/>
      <c r="E35" s="145"/>
      <c r="F35" s="66"/>
      <c r="G35" s="23"/>
      <c r="H35" s="66"/>
      <c r="I35" s="23"/>
      <c r="J35" s="23"/>
      <c r="K35" s="23"/>
      <c r="L35" s="32"/>
      <c r="M35" s="24"/>
      <c r="N35" s="32"/>
      <c r="O35" s="24"/>
      <c r="P35" s="32"/>
      <c r="Q35" s="24"/>
      <c r="R35" s="32"/>
      <c r="S35" s="24"/>
      <c r="T35" s="32"/>
      <c r="U35" s="24"/>
      <c r="V35" s="32"/>
      <c r="W35" s="24"/>
      <c r="X35" s="32"/>
      <c r="Y35" s="24"/>
      <c r="Z35" s="32"/>
      <c r="AA35" s="24"/>
      <c r="AB35" s="32"/>
      <c r="AC35" s="24"/>
      <c r="AD35" s="32"/>
      <c r="AE35" s="24"/>
      <c r="AF35" s="50"/>
      <c r="AG35" s="20"/>
      <c r="AH35" s="50"/>
      <c r="AI35" s="20"/>
    </row>
    <row r="36" spans="1:35" x14ac:dyDescent="0.25">
      <c r="A36" s="54">
        <v>33</v>
      </c>
      <c r="B36" s="38">
        <v>560269</v>
      </c>
      <c r="C36" s="39" t="s">
        <v>33</v>
      </c>
      <c r="D36" s="154">
        <v>222214246.05000001</v>
      </c>
      <c r="E36" s="145">
        <v>6133</v>
      </c>
      <c r="F36" s="66"/>
      <c r="G36" s="23"/>
      <c r="H36" s="66"/>
      <c r="I36" s="23"/>
      <c r="J36" s="23"/>
      <c r="K36" s="23"/>
      <c r="L36" s="32"/>
      <c r="M36" s="24"/>
      <c r="N36" s="32"/>
      <c r="O36" s="24"/>
      <c r="P36" s="32"/>
      <c r="Q36" s="24"/>
      <c r="R36" s="32"/>
      <c r="S36" s="24"/>
      <c r="T36" s="32"/>
      <c r="U36" s="24"/>
      <c r="V36" s="32"/>
      <c r="W36" s="24"/>
      <c r="X36" s="32"/>
      <c r="Y36" s="24"/>
      <c r="Z36" s="32"/>
      <c r="AA36" s="24"/>
      <c r="AB36" s="32"/>
      <c r="AC36" s="24"/>
      <c r="AD36" s="32"/>
      <c r="AE36" s="24"/>
      <c r="AF36" s="50"/>
      <c r="AG36" s="20"/>
      <c r="AH36" s="50"/>
      <c r="AI36" s="20"/>
    </row>
    <row r="37" spans="1:35" ht="31.5" x14ac:dyDescent="0.25">
      <c r="A37" s="54">
        <v>34</v>
      </c>
      <c r="B37" s="36">
        <v>560055</v>
      </c>
      <c r="C37" s="37" t="s">
        <v>34</v>
      </c>
      <c r="D37" s="154">
        <v>44671192.869999997</v>
      </c>
      <c r="E37" s="145">
        <v>1368</v>
      </c>
      <c r="F37" s="66"/>
      <c r="G37" s="23"/>
      <c r="H37" s="66"/>
      <c r="I37" s="23"/>
      <c r="J37" s="23"/>
      <c r="K37" s="23"/>
      <c r="L37" s="32"/>
      <c r="M37" s="24"/>
      <c r="N37" s="32"/>
      <c r="O37" s="24"/>
      <c r="P37" s="32"/>
      <c r="Q37" s="24"/>
      <c r="R37" s="32"/>
      <c r="S37" s="24"/>
      <c r="T37" s="32"/>
      <c r="U37" s="24"/>
      <c r="V37" s="32"/>
      <c r="W37" s="24"/>
      <c r="X37" s="32"/>
      <c r="Y37" s="24"/>
      <c r="Z37" s="32"/>
      <c r="AA37" s="24"/>
      <c r="AB37" s="32"/>
      <c r="AC37" s="24"/>
      <c r="AD37" s="32"/>
      <c r="AE37" s="24"/>
      <c r="AF37" s="50"/>
      <c r="AG37" s="20"/>
      <c r="AH37" s="50"/>
      <c r="AI37" s="20"/>
    </row>
    <row r="38" spans="1:35" x14ac:dyDescent="0.25">
      <c r="A38" s="54">
        <v>35</v>
      </c>
      <c r="B38" s="36">
        <v>560056</v>
      </c>
      <c r="C38" s="37" t="s">
        <v>35</v>
      </c>
      <c r="D38" s="154">
        <v>57078688.299999997</v>
      </c>
      <c r="E38" s="145">
        <v>1790</v>
      </c>
      <c r="F38" s="66"/>
      <c r="G38" s="23"/>
      <c r="H38" s="66"/>
      <c r="I38" s="23"/>
      <c r="J38" s="23"/>
      <c r="K38" s="23"/>
      <c r="L38" s="32"/>
      <c r="M38" s="24"/>
      <c r="N38" s="32"/>
      <c r="O38" s="24"/>
      <c r="P38" s="32"/>
      <c r="Q38" s="24"/>
      <c r="R38" s="32"/>
      <c r="S38" s="24"/>
      <c r="T38" s="32"/>
      <c r="U38" s="24"/>
      <c r="V38" s="32"/>
      <c r="W38" s="24"/>
      <c r="X38" s="32"/>
      <c r="Y38" s="24"/>
      <c r="Z38" s="32"/>
      <c r="AA38" s="24"/>
      <c r="AB38" s="32"/>
      <c r="AC38" s="24"/>
      <c r="AD38" s="32"/>
      <c r="AE38" s="24"/>
      <c r="AF38" s="50"/>
      <c r="AG38" s="20"/>
      <c r="AH38" s="50"/>
      <c r="AI38" s="20"/>
    </row>
    <row r="39" spans="1:35" x14ac:dyDescent="0.25">
      <c r="A39" s="54">
        <v>36</v>
      </c>
      <c r="B39" s="36">
        <v>560057</v>
      </c>
      <c r="C39" s="37" t="s">
        <v>36</v>
      </c>
      <c r="D39" s="154">
        <v>47385286.869999997</v>
      </c>
      <c r="E39" s="145">
        <v>1502</v>
      </c>
      <c r="F39" s="66"/>
      <c r="G39" s="23"/>
      <c r="H39" s="66"/>
      <c r="I39" s="23"/>
      <c r="J39" s="23"/>
      <c r="K39" s="23"/>
      <c r="L39" s="32"/>
      <c r="M39" s="24"/>
      <c r="N39" s="32"/>
      <c r="O39" s="24"/>
      <c r="P39" s="32"/>
      <c r="Q39" s="24"/>
      <c r="R39" s="32"/>
      <c r="S39" s="24"/>
      <c r="T39" s="32"/>
      <c r="U39" s="24"/>
      <c r="V39" s="32"/>
      <c r="W39" s="24"/>
      <c r="X39" s="32"/>
      <c r="Y39" s="24"/>
      <c r="Z39" s="32"/>
      <c r="AA39" s="24"/>
      <c r="AB39" s="32"/>
      <c r="AC39" s="24"/>
      <c r="AD39" s="32"/>
      <c r="AE39" s="24"/>
      <c r="AF39" s="50"/>
      <c r="AG39" s="20"/>
      <c r="AH39" s="50"/>
      <c r="AI39" s="20"/>
    </row>
    <row r="40" spans="1:35" ht="31.5" x14ac:dyDescent="0.25">
      <c r="A40" s="54">
        <v>37</v>
      </c>
      <c r="B40" s="38">
        <v>560270</v>
      </c>
      <c r="C40" s="37" t="s">
        <v>37</v>
      </c>
      <c r="D40" s="154">
        <v>180184806.46000001</v>
      </c>
      <c r="E40" s="145">
        <v>5944</v>
      </c>
      <c r="F40" s="66"/>
      <c r="G40" s="23"/>
      <c r="H40" s="66"/>
      <c r="I40" s="23"/>
      <c r="J40" s="23"/>
      <c r="K40" s="23"/>
      <c r="L40" s="32"/>
      <c r="M40" s="24"/>
      <c r="N40" s="32"/>
      <c r="O40" s="24"/>
      <c r="P40" s="32"/>
      <c r="Q40" s="24"/>
      <c r="R40" s="32"/>
      <c r="S40" s="24"/>
      <c r="T40" s="32"/>
      <c r="U40" s="24"/>
      <c r="V40" s="32"/>
      <c r="W40" s="24"/>
      <c r="X40" s="32"/>
      <c r="Y40" s="24"/>
      <c r="Z40" s="32"/>
      <c r="AA40" s="24"/>
      <c r="AB40" s="32"/>
      <c r="AC40" s="24"/>
      <c r="AD40" s="32"/>
      <c r="AE40" s="24"/>
      <c r="AF40" s="50"/>
      <c r="AG40" s="20"/>
      <c r="AH40" s="50"/>
      <c r="AI40" s="20"/>
    </row>
    <row r="41" spans="1:35" x14ac:dyDescent="0.25">
      <c r="A41" s="54">
        <v>38</v>
      </c>
      <c r="B41" s="36">
        <v>560058</v>
      </c>
      <c r="C41" s="37" t="s">
        <v>38</v>
      </c>
      <c r="D41" s="154">
        <v>147828903.87</v>
      </c>
      <c r="E41" s="145">
        <v>4412</v>
      </c>
      <c r="F41" s="66"/>
      <c r="G41" s="23"/>
      <c r="H41" s="66"/>
      <c r="I41" s="23"/>
      <c r="J41" s="23"/>
      <c r="K41" s="23"/>
      <c r="L41" s="32"/>
      <c r="M41" s="24"/>
      <c r="N41" s="32"/>
      <c r="O41" s="24"/>
      <c r="P41" s="32"/>
      <c r="Q41" s="24"/>
      <c r="R41" s="32"/>
      <c r="S41" s="24"/>
      <c r="T41" s="32"/>
      <c r="U41" s="24"/>
      <c r="V41" s="32"/>
      <c r="W41" s="24"/>
      <c r="X41" s="32"/>
      <c r="Y41" s="24"/>
      <c r="Z41" s="32"/>
      <c r="AA41" s="24"/>
      <c r="AB41" s="32"/>
      <c r="AC41" s="24"/>
      <c r="AD41" s="32"/>
      <c r="AE41" s="24"/>
      <c r="AF41" s="50"/>
      <c r="AG41" s="20"/>
      <c r="AH41" s="50"/>
      <c r="AI41" s="20"/>
    </row>
    <row r="42" spans="1:35" x14ac:dyDescent="0.25">
      <c r="A42" s="54">
        <v>39</v>
      </c>
      <c r="B42" s="36">
        <v>560059</v>
      </c>
      <c r="C42" s="37" t="s">
        <v>39</v>
      </c>
      <c r="D42" s="154">
        <v>18040189.68</v>
      </c>
      <c r="E42" s="145">
        <v>628</v>
      </c>
      <c r="F42" s="66"/>
      <c r="G42" s="23"/>
      <c r="H42" s="66"/>
      <c r="I42" s="23"/>
      <c r="J42" s="23"/>
      <c r="K42" s="23"/>
      <c r="L42" s="32"/>
      <c r="M42" s="24"/>
      <c r="N42" s="32"/>
      <c r="O42" s="24"/>
      <c r="P42" s="32"/>
      <c r="Q42" s="24"/>
      <c r="R42" s="32"/>
      <c r="S42" s="24"/>
      <c r="T42" s="32"/>
      <c r="U42" s="24"/>
      <c r="V42" s="32"/>
      <c r="W42" s="24"/>
      <c r="X42" s="32"/>
      <c r="Y42" s="24"/>
      <c r="Z42" s="32"/>
      <c r="AA42" s="24"/>
      <c r="AB42" s="32"/>
      <c r="AC42" s="24"/>
      <c r="AD42" s="32"/>
      <c r="AE42" s="24"/>
      <c r="AF42" s="50"/>
      <c r="AG42" s="20"/>
      <c r="AH42" s="50"/>
      <c r="AI42" s="20"/>
    </row>
    <row r="43" spans="1:35" x14ac:dyDescent="0.25">
      <c r="A43" s="54">
        <v>40</v>
      </c>
      <c r="B43" s="36">
        <v>560061</v>
      </c>
      <c r="C43" s="37" t="s">
        <v>40</v>
      </c>
      <c r="D43" s="154">
        <v>92608849.609999999</v>
      </c>
      <c r="E43" s="145">
        <v>2982</v>
      </c>
      <c r="F43" s="66"/>
      <c r="G43" s="23"/>
      <c r="H43" s="66"/>
      <c r="I43" s="23"/>
      <c r="J43" s="23"/>
      <c r="K43" s="23"/>
      <c r="L43" s="32"/>
      <c r="M43" s="24"/>
      <c r="N43" s="32"/>
      <c r="O43" s="24"/>
      <c r="P43" s="32"/>
      <c r="Q43" s="24"/>
      <c r="R43" s="32"/>
      <c r="S43" s="24"/>
      <c r="T43" s="32"/>
      <c r="U43" s="24"/>
      <c r="V43" s="32"/>
      <c r="W43" s="24"/>
      <c r="X43" s="32"/>
      <c r="Y43" s="24"/>
      <c r="Z43" s="32"/>
      <c r="AA43" s="24"/>
      <c r="AB43" s="32"/>
      <c r="AC43" s="24"/>
      <c r="AD43" s="32"/>
      <c r="AE43" s="24"/>
      <c r="AF43" s="50"/>
      <c r="AG43" s="20"/>
      <c r="AH43" s="50"/>
      <c r="AI43" s="20"/>
    </row>
    <row r="44" spans="1:35" x14ac:dyDescent="0.25">
      <c r="A44" s="54">
        <v>41</v>
      </c>
      <c r="B44" s="38">
        <v>560338</v>
      </c>
      <c r="C44" s="39" t="s">
        <v>41</v>
      </c>
      <c r="D44" s="156">
        <v>220188610.27000001</v>
      </c>
      <c r="E44" s="147">
        <v>6253</v>
      </c>
      <c r="F44" s="68"/>
      <c r="G44" s="26"/>
      <c r="H44" s="68"/>
      <c r="I44" s="26"/>
      <c r="J44" s="26"/>
      <c r="K44" s="26"/>
      <c r="L44" s="32"/>
      <c r="M44" s="24"/>
      <c r="N44" s="32"/>
      <c r="O44" s="24"/>
      <c r="P44" s="32"/>
      <c r="Q44" s="24"/>
      <c r="R44" s="32"/>
      <c r="S44" s="24"/>
      <c r="T44" s="32"/>
      <c r="U44" s="24"/>
      <c r="V44" s="32"/>
      <c r="W44" s="24"/>
      <c r="X44" s="32"/>
      <c r="Y44" s="24"/>
      <c r="Z44" s="32"/>
      <c r="AA44" s="24"/>
      <c r="AB44" s="32"/>
      <c r="AC44" s="24"/>
      <c r="AD44" s="32"/>
      <c r="AE44" s="24"/>
      <c r="AF44" s="50"/>
      <c r="AG44" s="20"/>
      <c r="AH44" s="50"/>
      <c r="AI44" s="20"/>
    </row>
    <row r="45" spans="1:35" x14ac:dyDescent="0.25">
      <c r="A45" s="54">
        <v>42</v>
      </c>
      <c r="B45" s="36">
        <v>560064</v>
      </c>
      <c r="C45" s="37" t="s">
        <v>42</v>
      </c>
      <c r="D45" s="196">
        <v>169550952.22</v>
      </c>
      <c r="E45" s="197">
        <v>4265</v>
      </c>
      <c r="F45" s="66"/>
      <c r="G45" s="23"/>
      <c r="H45" s="66">
        <v>13700884.800000001</v>
      </c>
      <c r="I45" s="23">
        <v>340</v>
      </c>
      <c r="J45" s="23"/>
      <c r="K45" s="23"/>
      <c r="L45" s="32"/>
      <c r="M45" s="24"/>
      <c r="N45" s="32"/>
      <c r="O45" s="24"/>
      <c r="P45" s="32"/>
      <c r="Q45" s="24"/>
      <c r="R45" s="32"/>
      <c r="S45" s="24"/>
      <c r="T45" s="32"/>
      <c r="U45" s="24"/>
      <c r="V45" s="32"/>
      <c r="W45" s="24"/>
      <c r="X45" s="32"/>
      <c r="Y45" s="24"/>
      <c r="Z45" s="32"/>
      <c r="AA45" s="24"/>
      <c r="AB45" s="32"/>
      <c r="AC45" s="24"/>
      <c r="AD45" s="32"/>
      <c r="AE45" s="24"/>
      <c r="AF45" s="50"/>
      <c r="AG45" s="20"/>
      <c r="AH45" s="50"/>
      <c r="AI45" s="20"/>
    </row>
    <row r="46" spans="1:35" x14ac:dyDescent="0.25">
      <c r="A46" s="54">
        <v>43</v>
      </c>
      <c r="B46" s="36">
        <v>560065</v>
      </c>
      <c r="C46" s="37" t="s">
        <v>43</v>
      </c>
      <c r="D46" s="154">
        <v>52351823.920000002</v>
      </c>
      <c r="E46" s="145">
        <v>1625</v>
      </c>
      <c r="F46" s="66"/>
      <c r="G46" s="23"/>
      <c r="H46" s="66"/>
      <c r="I46" s="23"/>
      <c r="J46" s="23"/>
      <c r="K46" s="23"/>
      <c r="L46" s="32"/>
      <c r="M46" s="24"/>
      <c r="N46" s="32"/>
      <c r="O46" s="24"/>
      <c r="P46" s="32"/>
      <c r="Q46" s="24"/>
      <c r="R46" s="32"/>
      <c r="S46" s="24"/>
      <c r="T46" s="32"/>
      <c r="U46" s="24"/>
      <c r="V46" s="32"/>
      <c r="W46" s="24"/>
      <c r="X46" s="32"/>
      <c r="Y46" s="24"/>
      <c r="Z46" s="32"/>
      <c r="AA46" s="24"/>
      <c r="AB46" s="32"/>
      <c r="AC46" s="24"/>
      <c r="AD46" s="32"/>
      <c r="AE46" s="24"/>
      <c r="AF46" s="50"/>
      <c r="AG46" s="20"/>
      <c r="AH46" s="50"/>
      <c r="AI46" s="20"/>
    </row>
    <row r="47" spans="1:35" ht="31.5" x14ac:dyDescent="0.25">
      <c r="A47" s="54">
        <v>44</v>
      </c>
      <c r="B47" s="36">
        <v>560068</v>
      </c>
      <c r="C47" s="37" t="s">
        <v>44</v>
      </c>
      <c r="D47" s="154">
        <v>149567219.53</v>
      </c>
      <c r="E47" s="145">
        <v>3653</v>
      </c>
      <c r="F47" s="66"/>
      <c r="G47" s="23"/>
      <c r="H47" s="66"/>
      <c r="I47" s="23"/>
      <c r="J47" s="23"/>
      <c r="K47" s="23"/>
      <c r="L47" s="32"/>
      <c r="M47" s="24"/>
      <c r="N47" s="32"/>
      <c r="O47" s="24"/>
      <c r="P47" s="32"/>
      <c r="Q47" s="24"/>
      <c r="R47" s="32"/>
      <c r="S47" s="24"/>
      <c r="T47" s="32"/>
      <c r="U47" s="24"/>
      <c r="V47" s="32"/>
      <c r="W47" s="24"/>
      <c r="X47" s="32"/>
      <c r="Y47" s="24"/>
      <c r="Z47" s="32"/>
      <c r="AA47" s="24"/>
      <c r="AB47" s="32"/>
      <c r="AC47" s="24"/>
      <c r="AD47" s="32"/>
      <c r="AE47" s="24"/>
      <c r="AF47" s="50"/>
      <c r="AG47" s="20"/>
      <c r="AH47" s="50"/>
      <c r="AI47" s="20"/>
    </row>
    <row r="48" spans="1:35" x14ac:dyDescent="0.25">
      <c r="A48" s="54">
        <v>45</v>
      </c>
      <c r="B48" s="36">
        <v>560069</v>
      </c>
      <c r="C48" s="37" t="s">
        <v>45</v>
      </c>
      <c r="D48" s="154">
        <v>154394230.66</v>
      </c>
      <c r="E48" s="145">
        <v>3394</v>
      </c>
      <c r="F48" s="66"/>
      <c r="G48" s="23"/>
      <c r="H48" s="66"/>
      <c r="I48" s="23"/>
      <c r="J48" s="23"/>
      <c r="K48" s="23"/>
      <c r="L48" s="32"/>
      <c r="M48" s="24"/>
      <c r="N48" s="32"/>
      <c r="O48" s="24"/>
      <c r="P48" s="32"/>
      <c r="Q48" s="24"/>
      <c r="R48" s="32"/>
      <c r="S48" s="24"/>
      <c r="T48" s="32"/>
      <c r="U48" s="24"/>
      <c r="V48" s="32"/>
      <c r="W48" s="24"/>
      <c r="X48" s="32"/>
      <c r="Y48" s="24"/>
      <c r="Z48" s="32"/>
      <c r="AA48" s="24"/>
      <c r="AB48" s="32"/>
      <c r="AC48" s="24"/>
      <c r="AD48" s="32"/>
      <c r="AE48" s="24"/>
      <c r="AF48" s="50"/>
      <c r="AG48" s="20"/>
      <c r="AH48" s="50"/>
      <c r="AI48" s="20"/>
    </row>
    <row r="49" spans="1:35" x14ac:dyDescent="0.25">
      <c r="A49" s="54">
        <v>46</v>
      </c>
      <c r="B49" s="36">
        <v>560070</v>
      </c>
      <c r="C49" s="37" t="s">
        <v>46</v>
      </c>
      <c r="D49" s="154">
        <v>293568162.99000001</v>
      </c>
      <c r="E49" s="145">
        <v>8156</v>
      </c>
      <c r="F49" s="66">
        <v>8767877.9900000002</v>
      </c>
      <c r="G49" s="23">
        <v>154</v>
      </c>
      <c r="H49" s="66"/>
      <c r="I49" s="23"/>
      <c r="J49" s="23"/>
      <c r="K49" s="23"/>
      <c r="L49" s="32"/>
      <c r="M49" s="24"/>
      <c r="N49" s="32"/>
      <c r="O49" s="24"/>
      <c r="P49" s="32"/>
      <c r="Q49" s="24"/>
      <c r="R49" s="32"/>
      <c r="S49" s="24"/>
      <c r="T49" s="32"/>
      <c r="U49" s="24"/>
      <c r="V49" s="32"/>
      <c r="W49" s="24"/>
      <c r="X49" s="32"/>
      <c r="Y49" s="24"/>
      <c r="Z49" s="32"/>
      <c r="AA49" s="24"/>
      <c r="AB49" s="32"/>
      <c r="AC49" s="24"/>
      <c r="AD49" s="32"/>
      <c r="AE49" s="24"/>
      <c r="AF49" s="50"/>
      <c r="AG49" s="20"/>
      <c r="AH49" s="50"/>
      <c r="AI49" s="20"/>
    </row>
    <row r="50" spans="1:35" x14ac:dyDescent="0.25">
      <c r="A50" s="54">
        <v>47</v>
      </c>
      <c r="B50" s="36">
        <v>560071</v>
      </c>
      <c r="C50" s="37" t="s">
        <v>47</v>
      </c>
      <c r="D50" s="154">
        <v>75203834.900000006</v>
      </c>
      <c r="E50" s="145">
        <v>2552</v>
      </c>
      <c r="F50" s="66"/>
      <c r="G50" s="23"/>
      <c r="H50" s="66"/>
      <c r="I50" s="23"/>
      <c r="J50" s="23"/>
      <c r="K50" s="23"/>
      <c r="L50" s="32"/>
      <c r="M50" s="24"/>
      <c r="N50" s="32"/>
      <c r="O50" s="24"/>
      <c r="P50" s="32"/>
      <c r="Q50" s="24"/>
      <c r="R50" s="32"/>
      <c r="S50" s="24"/>
      <c r="T50" s="32"/>
      <c r="U50" s="24"/>
      <c r="V50" s="32"/>
      <c r="W50" s="24"/>
      <c r="X50" s="32"/>
      <c r="Y50" s="24"/>
      <c r="Z50" s="32"/>
      <c r="AA50" s="24"/>
      <c r="AB50" s="32"/>
      <c r="AC50" s="24"/>
      <c r="AD50" s="32"/>
      <c r="AE50" s="24"/>
      <c r="AF50" s="50"/>
      <c r="AG50" s="20"/>
      <c r="AH50" s="50"/>
      <c r="AI50" s="20"/>
    </row>
    <row r="51" spans="1:35" x14ac:dyDescent="0.25">
      <c r="A51" s="54">
        <v>48</v>
      </c>
      <c r="B51" s="36">
        <v>560072</v>
      </c>
      <c r="C51" s="37" t="s">
        <v>48</v>
      </c>
      <c r="D51" s="154">
        <v>84098715.689999998</v>
      </c>
      <c r="E51" s="145">
        <v>2298</v>
      </c>
      <c r="F51" s="66"/>
      <c r="G51" s="23"/>
      <c r="H51" s="66"/>
      <c r="I51" s="23"/>
      <c r="J51" s="23"/>
      <c r="K51" s="23"/>
      <c r="L51" s="32"/>
      <c r="M51" s="24"/>
      <c r="N51" s="32"/>
      <c r="O51" s="24"/>
      <c r="P51" s="32"/>
      <c r="Q51" s="24"/>
      <c r="R51" s="32"/>
      <c r="S51" s="24"/>
      <c r="T51" s="32"/>
      <c r="U51" s="24"/>
      <c r="V51" s="32"/>
      <c r="W51" s="24"/>
      <c r="X51" s="32"/>
      <c r="Y51" s="24"/>
      <c r="Z51" s="32"/>
      <c r="AA51" s="24"/>
      <c r="AB51" s="32"/>
      <c r="AC51" s="24"/>
      <c r="AD51" s="32"/>
      <c r="AE51" s="24"/>
      <c r="AF51" s="50"/>
      <c r="AG51" s="20"/>
      <c r="AH51" s="50"/>
      <c r="AI51" s="20"/>
    </row>
    <row r="52" spans="1:35" x14ac:dyDescent="0.25">
      <c r="A52" s="54">
        <v>49</v>
      </c>
      <c r="B52" s="36">
        <v>560074</v>
      </c>
      <c r="C52" s="37" t="s">
        <v>49</v>
      </c>
      <c r="D52" s="154">
        <v>75183353.069999993</v>
      </c>
      <c r="E52" s="145">
        <v>2134</v>
      </c>
      <c r="F52" s="66"/>
      <c r="G52" s="23"/>
      <c r="H52" s="66"/>
      <c r="I52" s="23"/>
      <c r="J52" s="23"/>
      <c r="K52" s="23"/>
      <c r="L52" s="32"/>
      <c r="M52" s="24"/>
      <c r="N52" s="32"/>
      <c r="O52" s="24"/>
      <c r="P52" s="32"/>
      <c r="Q52" s="24"/>
      <c r="R52" s="32"/>
      <c r="S52" s="24"/>
      <c r="T52" s="32"/>
      <c r="U52" s="24"/>
      <c r="V52" s="32"/>
      <c r="W52" s="24"/>
      <c r="X52" s="32"/>
      <c r="Y52" s="24"/>
      <c r="Z52" s="32"/>
      <c r="AA52" s="24"/>
      <c r="AB52" s="32"/>
      <c r="AC52" s="24"/>
      <c r="AD52" s="32"/>
      <c r="AE52" s="24"/>
      <c r="AF52" s="50"/>
      <c r="AG52" s="20"/>
      <c r="AH52" s="50"/>
      <c r="AI52" s="20"/>
    </row>
    <row r="53" spans="1:35" x14ac:dyDescent="0.25">
      <c r="A53" s="54">
        <v>50</v>
      </c>
      <c r="B53" s="36">
        <v>560075</v>
      </c>
      <c r="C53" s="37" t="s">
        <v>50</v>
      </c>
      <c r="D53" s="154">
        <v>164386803.00999999</v>
      </c>
      <c r="E53" s="145">
        <v>4097</v>
      </c>
      <c r="F53" s="66"/>
      <c r="G53" s="23"/>
      <c r="H53" s="66"/>
      <c r="I53" s="23"/>
      <c r="J53" s="23"/>
      <c r="K53" s="23"/>
      <c r="L53" s="32"/>
      <c r="M53" s="24"/>
      <c r="N53" s="32"/>
      <c r="O53" s="24"/>
      <c r="P53" s="32"/>
      <c r="Q53" s="24"/>
      <c r="R53" s="32"/>
      <c r="S53" s="24"/>
      <c r="T53" s="32"/>
      <c r="U53" s="24"/>
      <c r="V53" s="32"/>
      <c r="W53" s="24"/>
      <c r="X53" s="32"/>
      <c r="Y53" s="24"/>
      <c r="Z53" s="32"/>
      <c r="AA53" s="24"/>
      <c r="AB53" s="32"/>
      <c r="AC53" s="24"/>
      <c r="AD53" s="32"/>
      <c r="AE53" s="24"/>
      <c r="AF53" s="50"/>
      <c r="AG53" s="20"/>
      <c r="AH53" s="50"/>
      <c r="AI53" s="20"/>
    </row>
    <row r="54" spans="1:35" x14ac:dyDescent="0.25">
      <c r="A54" s="54">
        <v>51</v>
      </c>
      <c r="B54" s="36">
        <v>560077</v>
      </c>
      <c r="C54" s="37" t="s">
        <v>51</v>
      </c>
      <c r="D54" s="154">
        <v>42931906.920000002</v>
      </c>
      <c r="E54" s="145">
        <v>1338</v>
      </c>
      <c r="F54" s="66"/>
      <c r="G54" s="23"/>
      <c r="H54" s="66"/>
      <c r="I54" s="23"/>
      <c r="J54" s="23"/>
      <c r="K54" s="23"/>
      <c r="L54" s="32"/>
      <c r="M54" s="24"/>
      <c r="N54" s="32"/>
      <c r="O54" s="24"/>
      <c r="P54" s="32"/>
      <c r="Q54" s="24"/>
      <c r="R54" s="32"/>
      <c r="S54" s="24"/>
      <c r="T54" s="32"/>
      <c r="U54" s="24"/>
      <c r="V54" s="32"/>
      <c r="W54" s="24"/>
      <c r="X54" s="32"/>
      <c r="Y54" s="24"/>
      <c r="Z54" s="32"/>
      <c r="AA54" s="24"/>
      <c r="AB54" s="32"/>
      <c r="AC54" s="24"/>
      <c r="AD54" s="32"/>
      <c r="AE54" s="24"/>
      <c r="AF54" s="50"/>
      <c r="AG54" s="20"/>
      <c r="AH54" s="50"/>
      <c r="AI54" s="20"/>
    </row>
    <row r="55" spans="1:35" x14ac:dyDescent="0.25">
      <c r="A55" s="54">
        <v>52</v>
      </c>
      <c r="B55" s="38">
        <v>560271</v>
      </c>
      <c r="C55" s="39" t="s">
        <v>52</v>
      </c>
      <c r="D55" s="154">
        <v>262791587.66999999</v>
      </c>
      <c r="E55" s="145">
        <v>7782</v>
      </c>
      <c r="F55" s="66"/>
      <c r="G55" s="23"/>
      <c r="H55" s="66"/>
      <c r="I55" s="23"/>
      <c r="J55" s="23"/>
      <c r="K55" s="23"/>
      <c r="L55" s="32"/>
      <c r="M55" s="24"/>
      <c r="N55" s="32"/>
      <c r="O55" s="24"/>
      <c r="P55" s="32"/>
      <c r="Q55" s="24"/>
      <c r="R55" s="32"/>
      <c r="S55" s="24"/>
      <c r="T55" s="32"/>
      <c r="U55" s="24"/>
      <c r="V55" s="32"/>
      <c r="W55" s="24"/>
      <c r="X55" s="32"/>
      <c r="Y55" s="24"/>
      <c r="Z55" s="32"/>
      <c r="AA55" s="24"/>
      <c r="AB55" s="32"/>
      <c r="AC55" s="24"/>
      <c r="AD55" s="32"/>
      <c r="AE55" s="24"/>
      <c r="AF55" s="50"/>
      <c r="AG55" s="20"/>
      <c r="AH55" s="50"/>
      <c r="AI55" s="20"/>
    </row>
    <row r="56" spans="1:35" x14ac:dyDescent="0.25">
      <c r="A56" s="54">
        <v>53</v>
      </c>
      <c r="B56" s="38">
        <v>560272</v>
      </c>
      <c r="C56" s="39" t="s">
        <v>53</v>
      </c>
      <c r="D56" s="154">
        <v>255324269.80000001</v>
      </c>
      <c r="E56" s="145">
        <v>6667</v>
      </c>
      <c r="F56" s="66"/>
      <c r="G56" s="23"/>
      <c r="H56" s="66"/>
      <c r="I56" s="23"/>
      <c r="J56" s="23"/>
      <c r="K56" s="23"/>
      <c r="L56" s="32"/>
      <c r="M56" s="24"/>
      <c r="N56" s="32"/>
      <c r="O56" s="24"/>
      <c r="P56" s="32"/>
      <c r="Q56" s="24"/>
      <c r="R56" s="32"/>
      <c r="S56" s="24"/>
      <c r="T56" s="32"/>
      <c r="U56" s="24"/>
      <c r="V56" s="32"/>
      <c r="W56" s="24"/>
      <c r="X56" s="32"/>
      <c r="Y56" s="24"/>
      <c r="Z56" s="32"/>
      <c r="AA56" s="24"/>
      <c r="AB56" s="32"/>
      <c r="AC56" s="24"/>
      <c r="AD56" s="32"/>
      <c r="AE56" s="24"/>
      <c r="AF56" s="50"/>
      <c r="AG56" s="20"/>
      <c r="AH56" s="50"/>
      <c r="AI56" s="20"/>
    </row>
    <row r="57" spans="1:35" x14ac:dyDescent="0.25">
      <c r="A57" s="54">
        <v>54</v>
      </c>
      <c r="B57" s="36">
        <v>560080</v>
      </c>
      <c r="C57" s="37" t="s">
        <v>54</v>
      </c>
      <c r="D57" s="154">
        <v>69342718.700000003</v>
      </c>
      <c r="E57" s="145">
        <v>2088</v>
      </c>
      <c r="F57" s="66"/>
      <c r="G57" s="23"/>
      <c r="H57" s="66"/>
      <c r="I57" s="23"/>
      <c r="J57" s="23"/>
      <c r="K57" s="23"/>
      <c r="L57" s="32"/>
      <c r="M57" s="24"/>
      <c r="N57" s="32"/>
      <c r="O57" s="24"/>
      <c r="P57" s="32"/>
      <c r="Q57" s="24"/>
      <c r="R57" s="32"/>
      <c r="S57" s="24"/>
      <c r="T57" s="32"/>
      <c r="U57" s="24"/>
      <c r="V57" s="32"/>
      <c r="W57" s="24"/>
      <c r="X57" s="32"/>
      <c r="Y57" s="24"/>
      <c r="Z57" s="32"/>
      <c r="AA57" s="24"/>
      <c r="AB57" s="32"/>
      <c r="AC57" s="24"/>
      <c r="AD57" s="32"/>
      <c r="AE57" s="24"/>
      <c r="AF57" s="50"/>
      <c r="AG57" s="20"/>
      <c r="AH57" s="50"/>
      <c r="AI57" s="20"/>
    </row>
    <row r="58" spans="1:35" x14ac:dyDescent="0.25">
      <c r="A58" s="54">
        <v>55</v>
      </c>
      <c r="B58" s="36">
        <v>560081</v>
      </c>
      <c r="C58" s="37" t="s">
        <v>55</v>
      </c>
      <c r="D58" s="154">
        <v>67182838.659999996</v>
      </c>
      <c r="E58" s="145">
        <v>2258</v>
      </c>
      <c r="F58" s="66"/>
      <c r="G58" s="23"/>
      <c r="H58" s="66"/>
      <c r="I58" s="23"/>
      <c r="J58" s="23"/>
      <c r="K58" s="23"/>
      <c r="L58" s="32"/>
      <c r="M58" s="24"/>
      <c r="N58" s="32"/>
      <c r="O58" s="24"/>
      <c r="P58" s="32"/>
      <c r="Q58" s="24"/>
      <c r="R58" s="32"/>
      <c r="S58" s="24"/>
      <c r="T58" s="32"/>
      <c r="U58" s="24"/>
      <c r="V58" s="32"/>
      <c r="W58" s="24"/>
      <c r="X58" s="32"/>
      <c r="Y58" s="24"/>
      <c r="Z58" s="32"/>
      <c r="AA58" s="24"/>
      <c r="AB58" s="32"/>
      <c r="AC58" s="24"/>
      <c r="AD58" s="32"/>
      <c r="AE58" s="24"/>
      <c r="AF58" s="50"/>
      <c r="AG58" s="20"/>
      <c r="AH58" s="50"/>
      <c r="AI58" s="20"/>
    </row>
    <row r="59" spans="1:35" x14ac:dyDescent="0.25">
      <c r="A59" s="54">
        <v>56</v>
      </c>
      <c r="B59" s="36">
        <v>560082</v>
      </c>
      <c r="C59" s="37" t="s">
        <v>56</v>
      </c>
      <c r="D59" s="154">
        <v>55476843.57</v>
      </c>
      <c r="E59" s="145">
        <v>1853</v>
      </c>
      <c r="F59" s="66"/>
      <c r="G59" s="23"/>
      <c r="H59" s="66"/>
      <c r="I59" s="23"/>
      <c r="J59" s="23"/>
      <c r="K59" s="23"/>
      <c r="L59" s="32"/>
      <c r="M59" s="24"/>
      <c r="N59" s="32"/>
      <c r="O59" s="24"/>
      <c r="P59" s="32"/>
      <c r="Q59" s="24"/>
      <c r="R59" s="32"/>
      <c r="S59" s="24"/>
      <c r="T59" s="32"/>
      <c r="U59" s="24"/>
      <c r="V59" s="32"/>
      <c r="W59" s="24"/>
      <c r="X59" s="32"/>
      <c r="Y59" s="24"/>
      <c r="Z59" s="32"/>
      <c r="AA59" s="24"/>
      <c r="AB59" s="32"/>
      <c r="AC59" s="24"/>
      <c r="AD59" s="32"/>
      <c r="AE59" s="24"/>
      <c r="AF59" s="50"/>
      <c r="AG59" s="20"/>
      <c r="AH59" s="50"/>
      <c r="AI59" s="20"/>
    </row>
    <row r="60" spans="1:35" x14ac:dyDescent="0.25">
      <c r="A60" s="54">
        <v>57</v>
      </c>
      <c r="B60" s="36">
        <v>560083</v>
      </c>
      <c r="C60" s="37" t="s">
        <v>57</v>
      </c>
      <c r="D60" s="154">
        <v>76711731.069999993</v>
      </c>
      <c r="E60" s="145">
        <v>2411</v>
      </c>
      <c r="F60" s="66"/>
      <c r="G60" s="23"/>
      <c r="H60" s="66"/>
      <c r="I60" s="23"/>
      <c r="J60" s="23"/>
      <c r="K60" s="23"/>
      <c r="L60" s="32"/>
      <c r="M60" s="24"/>
      <c r="N60" s="32"/>
      <c r="O60" s="24"/>
      <c r="P60" s="32"/>
      <c r="Q60" s="24"/>
      <c r="R60" s="32"/>
      <c r="S60" s="24"/>
      <c r="T60" s="32"/>
      <c r="U60" s="24"/>
      <c r="V60" s="32"/>
      <c r="W60" s="24"/>
      <c r="X60" s="32"/>
      <c r="Y60" s="24"/>
      <c r="Z60" s="32"/>
      <c r="AA60" s="24"/>
      <c r="AB60" s="32"/>
      <c r="AC60" s="24"/>
      <c r="AD60" s="32"/>
      <c r="AE60" s="24"/>
      <c r="AF60" s="50"/>
      <c r="AG60" s="20"/>
      <c r="AH60" s="50"/>
      <c r="AI60" s="20"/>
    </row>
    <row r="61" spans="1:35" ht="94.5" hidden="1" x14ac:dyDescent="0.25">
      <c r="A61" s="54">
        <v>58</v>
      </c>
      <c r="B61" s="38">
        <v>560280</v>
      </c>
      <c r="C61" s="39" t="s">
        <v>357</v>
      </c>
      <c r="F61" s="66"/>
      <c r="G61" s="23"/>
      <c r="H61" s="66"/>
      <c r="I61" s="23"/>
      <c r="J61" s="23"/>
      <c r="K61" s="23"/>
      <c r="L61" s="32"/>
      <c r="M61" s="24"/>
      <c r="N61" s="32"/>
      <c r="O61" s="24"/>
      <c r="P61" s="32"/>
      <c r="Q61" s="24"/>
      <c r="R61" s="32"/>
      <c r="S61" s="24"/>
      <c r="T61" s="32"/>
      <c r="U61" s="24"/>
      <c r="V61" s="32"/>
      <c r="W61" s="24"/>
      <c r="X61" s="32"/>
      <c r="Y61" s="24"/>
      <c r="Z61" s="32"/>
      <c r="AA61" s="24"/>
      <c r="AB61" s="32"/>
      <c r="AC61" s="24"/>
      <c r="AD61" s="32"/>
      <c r="AE61" s="24"/>
      <c r="AF61" s="50"/>
      <c r="AG61" s="20"/>
      <c r="AH61" s="50"/>
      <c r="AI61" s="20"/>
    </row>
    <row r="62" spans="1:35" ht="31.5" x14ac:dyDescent="0.25">
      <c r="A62" s="54">
        <v>59</v>
      </c>
      <c r="B62" s="36">
        <v>560086</v>
      </c>
      <c r="C62" s="37" t="s">
        <v>58</v>
      </c>
      <c r="D62" s="154">
        <v>139322757.25</v>
      </c>
      <c r="E62" s="145">
        <v>3757</v>
      </c>
      <c r="F62" s="66"/>
      <c r="G62" s="23"/>
      <c r="H62" s="66"/>
      <c r="I62" s="23"/>
      <c r="J62" s="23"/>
      <c r="K62" s="23"/>
      <c r="L62" s="32"/>
      <c r="M62" s="24"/>
      <c r="N62" s="32"/>
      <c r="O62" s="24"/>
      <c r="P62" s="32"/>
      <c r="Q62" s="24"/>
      <c r="R62" s="32"/>
      <c r="S62" s="24"/>
      <c r="T62" s="32"/>
      <c r="U62" s="24"/>
      <c r="V62" s="32"/>
      <c r="W62" s="24"/>
      <c r="X62" s="32"/>
      <c r="Y62" s="24"/>
      <c r="Z62" s="32"/>
      <c r="AA62" s="24"/>
      <c r="AB62" s="32"/>
      <c r="AC62" s="24"/>
      <c r="AD62" s="32"/>
      <c r="AE62" s="24"/>
      <c r="AF62" s="50"/>
      <c r="AG62" s="20"/>
      <c r="AH62" s="50"/>
      <c r="AI62" s="20"/>
    </row>
    <row r="63" spans="1:35" ht="31.5" hidden="1" x14ac:dyDescent="0.25">
      <c r="A63" s="54">
        <v>60</v>
      </c>
      <c r="B63" s="38">
        <v>560282</v>
      </c>
      <c r="C63" s="39" t="s">
        <v>59</v>
      </c>
      <c r="D63" s="154"/>
      <c r="E63" s="145"/>
      <c r="F63" s="66"/>
      <c r="G63" s="23"/>
      <c r="H63" s="66"/>
      <c r="I63" s="23"/>
      <c r="J63" s="23"/>
      <c r="K63" s="23"/>
      <c r="L63" s="32"/>
      <c r="M63" s="24"/>
      <c r="N63" s="32"/>
      <c r="O63" s="24"/>
      <c r="P63" s="32"/>
      <c r="Q63" s="24"/>
      <c r="R63" s="32"/>
      <c r="S63" s="24"/>
      <c r="T63" s="32"/>
      <c r="U63" s="24"/>
      <c r="V63" s="32"/>
      <c r="W63" s="24"/>
      <c r="X63" s="32"/>
      <c r="Y63" s="24"/>
      <c r="Z63" s="32"/>
      <c r="AA63" s="24"/>
      <c r="AB63" s="32"/>
      <c r="AC63" s="24"/>
      <c r="AD63" s="32"/>
      <c r="AE63" s="24"/>
      <c r="AF63" s="50"/>
      <c r="AG63" s="20"/>
      <c r="AH63" s="50"/>
      <c r="AI63" s="20"/>
    </row>
    <row r="64" spans="1:35" ht="31.5" hidden="1" x14ac:dyDescent="0.25">
      <c r="A64" s="54">
        <v>61</v>
      </c>
      <c r="B64" s="36">
        <v>560098</v>
      </c>
      <c r="C64" s="37" t="s">
        <v>60</v>
      </c>
      <c r="D64" s="154"/>
      <c r="E64" s="145"/>
      <c r="F64" s="66"/>
      <c r="G64" s="23"/>
      <c r="H64" s="66"/>
      <c r="I64" s="23"/>
      <c r="J64" s="23"/>
      <c r="K64" s="23"/>
      <c r="L64" s="32"/>
      <c r="M64" s="24"/>
      <c r="N64" s="32"/>
      <c r="O64" s="24"/>
      <c r="P64" s="32"/>
      <c r="Q64" s="24"/>
      <c r="R64" s="32"/>
      <c r="S64" s="24"/>
      <c r="T64" s="32"/>
      <c r="U64" s="24"/>
      <c r="V64" s="32"/>
      <c r="W64" s="24"/>
      <c r="X64" s="32"/>
      <c r="Y64" s="24"/>
      <c r="Z64" s="32"/>
      <c r="AA64" s="24"/>
      <c r="AB64" s="32"/>
      <c r="AC64" s="24"/>
      <c r="AD64" s="32"/>
      <c r="AE64" s="24"/>
      <c r="AF64" s="50"/>
      <c r="AG64" s="20"/>
      <c r="AH64" s="50"/>
      <c r="AI64" s="20"/>
    </row>
    <row r="65" spans="1:35" ht="47.25" hidden="1" x14ac:dyDescent="0.25">
      <c r="A65" s="54">
        <v>62</v>
      </c>
      <c r="B65" s="36">
        <v>560099</v>
      </c>
      <c r="C65" s="37" t="s">
        <v>61</v>
      </c>
      <c r="D65" s="154"/>
      <c r="E65" s="145"/>
      <c r="F65" s="66"/>
      <c r="G65" s="23"/>
      <c r="H65" s="66"/>
      <c r="I65" s="23"/>
      <c r="J65" s="23"/>
      <c r="K65" s="23"/>
      <c r="L65" s="32"/>
      <c r="M65" s="24"/>
      <c r="N65" s="32"/>
      <c r="O65" s="24"/>
      <c r="P65" s="32"/>
      <c r="Q65" s="24"/>
      <c r="R65" s="32"/>
      <c r="S65" s="24"/>
      <c r="T65" s="32"/>
      <c r="U65" s="24"/>
      <c r="V65" s="32"/>
      <c r="W65" s="24"/>
      <c r="X65" s="32"/>
      <c r="Y65" s="24"/>
      <c r="Z65" s="32"/>
      <c r="AA65" s="24"/>
      <c r="AB65" s="32"/>
      <c r="AC65" s="24"/>
      <c r="AD65" s="32"/>
      <c r="AE65" s="24"/>
      <c r="AF65" s="50"/>
      <c r="AG65" s="20"/>
      <c r="AH65" s="50"/>
      <c r="AI65" s="20"/>
    </row>
    <row r="66" spans="1:35" ht="31.5" x14ac:dyDescent="0.25">
      <c r="A66" s="54">
        <v>63</v>
      </c>
      <c r="B66" s="36">
        <v>560091</v>
      </c>
      <c r="C66" s="37" t="s">
        <v>62</v>
      </c>
      <c r="D66" s="154"/>
      <c r="E66" s="145"/>
      <c r="F66" s="66"/>
      <c r="G66" s="23"/>
      <c r="H66" s="66"/>
      <c r="I66" s="23"/>
      <c r="J66" s="23"/>
      <c r="K66" s="23"/>
      <c r="L66" s="32"/>
      <c r="M66" s="24"/>
      <c r="N66" s="32"/>
      <c r="O66" s="24"/>
      <c r="P66" s="32"/>
      <c r="Q66" s="24"/>
      <c r="R66" s="32"/>
      <c r="S66" s="24"/>
      <c r="T66" s="32"/>
      <c r="U66" s="24"/>
      <c r="V66" s="32"/>
      <c r="W66" s="24"/>
      <c r="X66" s="32"/>
      <c r="Y66" s="24"/>
      <c r="Z66" s="32">
        <v>1715985.72</v>
      </c>
      <c r="AA66" s="24">
        <v>36</v>
      </c>
      <c r="AB66" s="32"/>
      <c r="AC66" s="24"/>
      <c r="AD66" s="32"/>
      <c r="AE66" s="24"/>
      <c r="AF66" s="50">
        <v>2267992</v>
      </c>
      <c r="AG66" s="20">
        <v>100</v>
      </c>
      <c r="AH66" s="50"/>
      <c r="AI66" s="20"/>
    </row>
    <row r="67" spans="1:35" ht="31.5" x14ac:dyDescent="0.25">
      <c r="A67" s="54">
        <v>64</v>
      </c>
      <c r="B67" s="36">
        <v>560177</v>
      </c>
      <c r="C67" s="37" t="s">
        <v>63</v>
      </c>
      <c r="D67" s="154"/>
      <c r="E67" s="145"/>
      <c r="F67" s="66"/>
      <c r="G67" s="23"/>
      <c r="H67" s="66"/>
      <c r="I67" s="23"/>
      <c r="J67" s="23"/>
      <c r="K67" s="23"/>
      <c r="L67" s="32"/>
      <c r="M67" s="24"/>
      <c r="N67" s="32"/>
      <c r="O67" s="24"/>
      <c r="P67" s="32"/>
      <c r="Q67" s="24"/>
      <c r="R67" s="32">
        <v>97881527.150000006</v>
      </c>
      <c r="S67" s="24">
        <v>1056</v>
      </c>
      <c r="T67" s="32"/>
      <c r="U67" s="24"/>
      <c r="V67" s="32"/>
      <c r="W67" s="24"/>
      <c r="X67" s="32"/>
      <c r="Y67" s="24"/>
      <c r="Z67" s="32"/>
      <c r="AA67" s="24"/>
      <c r="AB67" s="32"/>
      <c r="AC67" s="24"/>
      <c r="AD67" s="32"/>
      <c r="AE67" s="24"/>
      <c r="AF67" s="50"/>
      <c r="AG67" s="20"/>
      <c r="AH67" s="50"/>
      <c r="AI67" s="20"/>
    </row>
    <row r="68" spans="1:35" ht="47.25" hidden="1" x14ac:dyDescent="0.25">
      <c r="A68" s="54">
        <v>65</v>
      </c>
      <c r="B68" s="36">
        <v>560090</v>
      </c>
      <c r="C68" s="37" t="s">
        <v>64</v>
      </c>
      <c r="D68" s="154"/>
      <c r="E68" s="145"/>
      <c r="F68" s="66"/>
      <c r="G68" s="23"/>
      <c r="H68" s="66"/>
      <c r="I68" s="23"/>
      <c r="J68" s="23"/>
      <c r="K68" s="23"/>
      <c r="L68" s="32"/>
      <c r="M68" s="24"/>
      <c r="N68" s="32"/>
      <c r="O68" s="24"/>
      <c r="P68" s="32"/>
      <c r="Q68" s="24"/>
      <c r="R68" s="32"/>
      <c r="S68" s="24"/>
      <c r="T68" s="32"/>
      <c r="U68" s="24"/>
      <c r="V68" s="32"/>
      <c r="W68" s="24"/>
      <c r="X68" s="32"/>
      <c r="Y68" s="24"/>
      <c r="Z68" s="32"/>
      <c r="AA68" s="24"/>
      <c r="AB68" s="32"/>
      <c r="AC68" s="24"/>
      <c r="AD68" s="32"/>
      <c r="AE68" s="24"/>
      <c r="AF68" s="50"/>
      <c r="AG68" s="20"/>
      <c r="AH68" s="50"/>
      <c r="AI68" s="20"/>
    </row>
    <row r="69" spans="1:35" ht="31.5" x14ac:dyDescent="0.25">
      <c r="A69" s="54">
        <v>66</v>
      </c>
      <c r="B69" s="44">
        <v>560239</v>
      </c>
      <c r="C69" s="39" t="s">
        <v>65</v>
      </c>
      <c r="D69" s="155"/>
      <c r="E69" s="146"/>
      <c r="F69" s="67"/>
      <c r="G69" s="25"/>
      <c r="H69" s="67"/>
      <c r="I69" s="25"/>
      <c r="J69" s="25"/>
      <c r="K69" s="25"/>
      <c r="L69" s="32"/>
      <c r="M69" s="24"/>
      <c r="N69" s="32"/>
      <c r="O69" s="24"/>
      <c r="P69" s="32"/>
      <c r="Q69" s="24"/>
      <c r="R69" s="32">
        <v>18157388.68</v>
      </c>
      <c r="S69" s="24">
        <v>321</v>
      </c>
      <c r="T69" s="32"/>
      <c r="U69" s="24"/>
      <c r="V69" s="32"/>
      <c r="W69" s="24"/>
      <c r="X69" s="32"/>
      <c r="Y69" s="24"/>
      <c r="Z69" s="32"/>
      <c r="AA69" s="24"/>
      <c r="AB69" s="32"/>
      <c r="AC69" s="24"/>
      <c r="AD69" s="32"/>
      <c r="AE69" s="24"/>
      <c r="AF69" s="50"/>
      <c r="AG69" s="20"/>
      <c r="AH69" s="50"/>
      <c r="AI69" s="20"/>
    </row>
    <row r="70" spans="1:35" ht="31.5" hidden="1" x14ac:dyDescent="0.25">
      <c r="A70" s="54">
        <v>67</v>
      </c>
      <c r="B70" s="45">
        <v>560125</v>
      </c>
      <c r="C70" s="46" t="s">
        <v>66</v>
      </c>
      <c r="D70" s="154"/>
      <c r="E70" s="145"/>
      <c r="F70" s="66"/>
      <c r="G70" s="23"/>
      <c r="H70" s="66"/>
      <c r="I70" s="23"/>
      <c r="J70" s="23"/>
      <c r="K70" s="23"/>
      <c r="L70" s="32"/>
      <c r="M70" s="24"/>
      <c r="N70" s="32"/>
      <c r="O70" s="24"/>
      <c r="P70" s="32"/>
      <c r="Q70" s="24"/>
      <c r="R70" s="32"/>
      <c r="S70" s="24"/>
      <c r="T70" s="32"/>
      <c r="U70" s="24"/>
      <c r="V70" s="32"/>
      <c r="W70" s="24"/>
      <c r="X70" s="32"/>
      <c r="Y70" s="24"/>
      <c r="Z70" s="32"/>
      <c r="AA70" s="24"/>
      <c r="AB70" s="32"/>
      <c r="AC70" s="24"/>
      <c r="AD70" s="32"/>
      <c r="AE70" s="24"/>
      <c r="AF70" s="50"/>
      <c r="AG70" s="20"/>
      <c r="AH70" s="50"/>
      <c r="AI70" s="20"/>
    </row>
    <row r="71" spans="1:35" ht="31.5" hidden="1" x14ac:dyDescent="0.25">
      <c r="A71" s="54">
        <v>68</v>
      </c>
      <c r="B71" s="36">
        <v>560207</v>
      </c>
      <c r="C71" s="37" t="s">
        <v>67</v>
      </c>
      <c r="D71" s="154"/>
      <c r="E71" s="145"/>
      <c r="F71" s="66"/>
      <c r="G71" s="23"/>
      <c r="H71" s="66"/>
      <c r="I71" s="23"/>
      <c r="J71" s="23"/>
      <c r="K71" s="23"/>
      <c r="L71" s="32"/>
      <c r="M71" s="24"/>
      <c r="N71" s="32"/>
      <c r="O71" s="24"/>
      <c r="P71" s="32"/>
      <c r="Q71" s="24"/>
      <c r="R71" s="32"/>
      <c r="S71" s="24"/>
      <c r="T71" s="32"/>
      <c r="U71" s="24"/>
      <c r="V71" s="32"/>
      <c r="W71" s="24"/>
      <c r="X71" s="32"/>
      <c r="Y71" s="24"/>
      <c r="Z71" s="32"/>
      <c r="AA71" s="24"/>
      <c r="AB71" s="32"/>
      <c r="AC71" s="24"/>
      <c r="AD71" s="32"/>
      <c r="AE71" s="24"/>
      <c r="AF71" s="50"/>
      <c r="AG71" s="20"/>
      <c r="AH71" s="50"/>
      <c r="AI71" s="20"/>
    </row>
    <row r="72" spans="1:35" hidden="1" x14ac:dyDescent="0.25">
      <c r="A72" s="54">
        <v>69</v>
      </c>
      <c r="B72" s="38">
        <v>560333</v>
      </c>
      <c r="C72" s="39" t="s">
        <v>68</v>
      </c>
      <c r="D72" s="154"/>
      <c r="E72" s="145"/>
      <c r="F72" s="66"/>
      <c r="G72" s="23"/>
      <c r="H72" s="66"/>
      <c r="I72" s="23"/>
      <c r="J72" s="23"/>
      <c r="K72" s="23"/>
      <c r="L72" s="32"/>
      <c r="M72" s="24"/>
      <c r="N72" s="32"/>
      <c r="O72" s="24"/>
      <c r="P72" s="32"/>
      <c r="Q72" s="24"/>
      <c r="R72" s="32"/>
      <c r="S72" s="24"/>
      <c r="T72" s="32"/>
      <c r="U72" s="24"/>
      <c r="V72" s="32"/>
      <c r="W72" s="24"/>
      <c r="X72" s="32"/>
      <c r="Y72" s="24"/>
      <c r="Z72" s="32"/>
      <c r="AA72" s="24"/>
      <c r="AB72" s="32"/>
      <c r="AC72" s="24"/>
      <c r="AD72" s="32"/>
      <c r="AE72" s="24"/>
      <c r="AF72" s="50"/>
      <c r="AG72" s="20"/>
      <c r="AH72" s="50"/>
      <c r="AI72" s="20"/>
    </row>
    <row r="73" spans="1:35" hidden="1" x14ac:dyDescent="0.25">
      <c r="A73" s="54">
        <v>70</v>
      </c>
      <c r="B73" s="36">
        <v>560107</v>
      </c>
      <c r="C73" s="37" t="s">
        <v>69</v>
      </c>
      <c r="D73" s="154"/>
      <c r="E73" s="145"/>
      <c r="F73" s="66"/>
      <c r="G73" s="23"/>
      <c r="H73" s="66"/>
      <c r="I73" s="23"/>
      <c r="J73" s="23"/>
      <c r="K73" s="23"/>
      <c r="L73" s="32"/>
      <c r="M73" s="24"/>
      <c r="N73" s="32"/>
      <c r="O73" s="24"/>
      <c r="P73" s="32"/>
      <c r="Q73" s="24"/>
      <c r="R73" s="32"/>
      <c r="S73" s="24"/>
      <c r="T73" s="32"/>
      <c r="U73" s="24"/>
      <c r="V73" s="32"/>
      <c r="W73" s="24"/>
      <c r="X73" s="32"/>
      <c r="Y73" s="24"/>
      <c r="Z73" s="32"/>
      <c r="AA73" s="24"/>
      <c r="AB73" s="32"/>
      <c r="AC73" s="24"/>
      <c r="AD73" s="32"/>
      <c r="AE73" s="24"/>
      <c r="AF73" s="50"/>
      <c r="AG73" s="20"/>
      <c r="AH73" s="50"/>
      <c r="AI73" s="20"/>
    </row>
    <row r="74" spans="1:35" hidden="1" x14ac:dyDescent="0.25">
      <c r="A74" s="54">
        <v>71</v>
      </c>
      <c r="B74" s="36">
        <v>560126</v>
      </c>
      <c r="C74" s="37" t="s">
        <v>70</v>
      </c>
      <c r="D74" s="154"/>
      <c r="E74" s="145"/>
      <c r="F74" s="66"/>
      <c r="G74" s="23"/>
      <c r="H74" s="66"/>
      <c r="I74" s="23"/>
      <c r="J74" s="23"/>
      <c r="K74" s="23"/>
      <c r="L74" s="32"/>
      <c r="M74" s="24"/>
      <c r="N74" s="32"/>
      <c r="O74" s="24"/>
      <c r="P74" s="32"/>
      <c r="Q74" s="24"/>
      <c r="R74" s="32"/>
      <c r="S74" s="24"/>
      <c r="T74" s="32"/>
      <c r="U74" s="24"/>
      <c r="V74" s="32"/>
      <c r="W74" s="24"/>
      <c r="X74" s="32"/>
      <c r="Y74" s="24"/>
      <c r="Z74" s="32"/>
      <c r="AA74" s="24"/>
      <c r="AB74" s="32"/>
      <c r="AC74" s="24"/>
      <c r="AD74" s="32"/>
      <c r="AE74" s="24"/>
      <c r="AF74" s="50"/>
      <c r="AG74" s="20"/>
      <c r="AH74" s="50"/>
      <c r="AI74" s="20"/>
    </row>
    <row r="75" spans="1:35" hidden="1" x14ac:dyDescent="0.25">
      <c r="A75" s="54">
        <v>72</v>
      </c>
      <c r="B75" s="36">
        <v>560127</v>
      </c>
      <c r="C75" s="37" t="s">
        <v>71</v>
      </c>
      <c r="D75" s="154"/>
      <c r="E75" s="145"/>
      <c r="F75" s="66"/>
      <c r="G75" s="23"/>
      <c r="H75" s="66"/>
      <c r="I75" s="23"/>
      <c r="J75" s="23"/>
      <c r="K75" s="23"/>
      <c r="L75" s="32"/>
      <c r="M75" s="24"/>
      <c r="N75" s="32"/>
      <c r="O75" s="24"/>
      <c r="P75" s="32"/>
      <c r="Q75" s="24"/>
      <c r="R75" s="32"/>
      <c r="S75" s="24"/>
      <c r="T75" s="32"/>
      <c r="U75" s="24"/>
      <c r="V75" s="32"/>
      <c r="W75" s="24"/>
      <c r="X75" s="32"/>
      <c r="Y75" s="24"/>
      <c r="Z75" s="32"/>
      <c r="AA75" s="24"/>
      <c r="AB75" s="32"/>
      <c r="AC75" s="24"/>
      <c r="AD75" s="32"/>
      <c r="AE75" s="24"/>
      <c r="AF75" s="50"/>
      <c r="AG75" s="20"/>
      <c r="AH75" s="50"/>
      <c r="AI75" s="20"/>
    </row>
    <row r="76" spans="1:35" ht="31.5" hidden="1" x14ac:dyDescent="0.25">
      <c r="A76" s="54">
        <v>73</v>
      </c>
      <c r="B76" s="36">
        <v>560128</v>
      </c>
      <c r="C76" s="37" t="s">
        <v>72</v>
      </c>
      <c r="D76" s="154"/>
      <c r="E76" s="145"/>
      <c r="F76" s="66"/>
      <c r="G76" s="23"/>
      <c r="H76" s="66"/>
      <c r="I76" s="23"/>
      <c r="J76" s="23"/>
      <c r="K76" s="23"/>
      <c r="L76" s="32"/>
      <c r="M76" s="24"/>
      <c r="N76" s="32"/>
      <c r="O76" s="24"/>
      <c r="P76" s="32"/>
      <c r="Q76" s="24"/>
      <c r="R76" s="32"/>
      <c r="S76" s="24"/>
      <c r="T76" s="32"/>
      <c r="U76" s="24"/>
      <c r="V76" s="32"/>
      <c r="W76" s="24"/>
      <c r="X76" s="32"/>
      <c r="Y76" s="24"/>
      <c r="Z76" s="32"/>
      <c r="AA76" s="24"/>
      <c r="AB76" s="32"/>
      <c r="AC76" s="24"/>
      <c r="AD76" s="32"/>
      <c r="AE76" s="24"/>
      <c r="AF76" s="50"/>
      <c r="AG76" s="20"/>
      <c r="AH76" s="50"/>
      <c r="AI76" s="20"/>
    </row>
    <row r="77" spans="1:35" hidden="1" x14ac:dyDescent="0.25">
      <c r="A77" s="54">
        <v>74</v>
      </c>
      <c r="B77" s="36">
        <v>560129</v>
      </c>
      <c r="C77" s="37" t="s">
        <v>73</v>
      </c>
      <c r="D77" s="154"/>
      <c r="E77" s="145"/>
      <c r="F77" s="66"/>
      <c r="G77" s="23"/>
      <c r="H77" s="66"/>
      <c r="I77" s="23"/>
      <c r="J77" s="23"/>
      <c r="K77" s="23"/>
      <c r="L77" s="32"/>
      <c r="M77" s="24"/>
      <c r="N77" s="32"/>
      <c r="O77" s="24"/>
      <c r="P77" s="32"/>
      <c r="Q77" s="24"/>
      <c r="R77" s="32"/>
      <c r="S77" s="24"/>
      <c r="T77" s="32"/>
      <c r="U77" s="24"/>
      <c r="V77" s="32"/>
      <c r="W77" s="24"/>
      <c r="X77" s="32"/>
      <c r="Y77" s="24"/>
      <c r="Z77" s="32"/>
      <c r="AA77" s="24"/>
      <c r="AB77" s="32"/>
      <c r="AC77" s="24"/>
      <c r="AD77" s="32"/>
      <c r="AE77" s="24"/>
      <c r="AF77" s="50"/>
      <c r="AG77" s="20"/>
      <c r="AH77" s="50"/>
      <c r="AI77" s="20"/>
    </row>
    <row r="78" spans="1:35" hidden="1" x14ac:dyDescent="0.25">
      <c r="A78" s="54">
        <v>75</v>
      </c>
      <c r="B78" s="36">
        <v>560134</v>
      </c>
      <c r="C78" s="37" t="s">
        <v>74</v>
      </c>
      <c r="D78" s="154"/>
      <c r="E78" s="145"/>
      <c r="F78" s="66"/>
      <c r="G78" s="23"/>
      <c r="H78" s="66"/>
      <c r="I78" s="23"/>
      <c r="J78" s="23"/>
      <c r="K78" s="23"/>
      <c r="L78" s="32"/>
      <c r="M78" s="24"/>
      <c r="N78" s="32"/>
      <c r="O78" s="24"/>
      <c r="P78" s="32"/>
      <c r="Q78" s="24"/>
      <c r="R78" s="32"/>
      <c r="S78" s="24"/>
      <c r="T78" s="32"/>
      <c r="U78" s="24"/>
      <c r="V78" s="32"/>
      <c r="W78" s="24"/>
      <c r="X78" s="32"/>
      <c r="Y78" s="24"/>
      <c r="Z78" s="32"/>
      <c r="AA78" s="24"/>
      <c r="AB78" s="32"/>
      <c r="AC78" s="24"/>
      <c r="AD78" s="32"/>
      <c r="AE78" s="24"/>
      <c r="AF78" s="50"/>
      <c r="AG78" s="20"/>
      <c r="AH78" s="50"/>
      <c r="AI78" s="20"/>
    </row>
    <row r="79" spans="1:35" hidden="1" x14ac:dyDescent="0.25">
      <c r="A79" s="54">
        <v>76</v>
      </c>
      <c r="B79" s="36">
        <v>560139</v>
      </c>
      <c r="C79" s="37" t="s">
        <v>75</v>
      </c>
      <c r="D79" s="154"/>
      <c r="E79" s="145"/>
      <c r="F79" s="66"/>
      <c r="G79" s="23"/>
      <c r="H79" s="66"/>
      <c r="I79" s="23"/>
      <c r="J79" s="23"/>
      <c r="K79" s="23"/>
      <c r="L79" s="32"/>
      <c r="M79" s="24"/>
      <c r="N79" s="32"/>
      <c r="O79" s="24"/>
      <c r="P79" s="32"/>
      <c r="Q79" s="24"/>
      <c r="R79" s="32"/>
      <c r="S79" s="24"/>
      <c r="T79" s="32"/>
      <c r="U79" s="24"/>
      <c r="V79" s="32"/>
      <c r="W79" s="24"/>
      <c r="X79" s="32"/>
      <c r="Y79" s="24"/>
      <c r="Z79" s="32"/>
      <c r="AA79" s="24"/>
      <c r="AB79" s="32"/>
      <c r="AC79" s="24"/>
      <c r="AD79" s="32"/>
      <c r="AE79" s="24"/>
      <c r="AF79" s="50"/>
      <c r="AG79" s="20"/>
      <c r="AH79" s="50"/>
      <c r="AI79" s="20"/>
    </row>
    <row r="80" spans="1:35" hidden="1" x14ac:dyDescent="0.25">
      <c r="A80" s="54">
        <v>77</v>
      </c>
      <c r="B80" s="36">
        <v>560143</v>
      </c>
      <c r="C80" s="37" t="s">
        <v>76</v>
      </c>
      <c r="D80" s="154"/>
      <c r="E80" s="145"/>
      <c r="F80" s="66"/>
      <c r="G80" s="23"/>
      <c r="H80" s="66"/>
      <c r="I80" s="23"/>
      <c r="J80" s="23"/>
      <c r="K80" s="23"/>
      <c r="L80" s="32"/>
      <c r="M80" s="24"/>
      <c r="N80" s="32"/>
      <c r="O80" s="24"/>
      <c r="P80" s="32"/>
      <c r="Q80" s="24"/>
      <c r="R80" s="32"/>
      <c r="S80" s="24"/>
      <c r="T80" s="32"/>
      <c r="U80" s="24"/>
      <c r="V80" s="32"/>
      <c r="W80" s="24"/>
      <c r="X80" s="32"/>
      <c r="Y80" s="24"/>
      <c r="Z80" s="32"/>
      <c r="AA80" s="24"/>
      <c r="AB80" s="32"/>
      <c r="AC80" s="24"/>
      <c r="AD80" s="32"/>
      <c r="AE80" s="24"/>
      <c r="AF80" s="50"/>
      <c r="AG80" s="20"/>
      <c r="AH80" s="50"/>
      <c r="AI80" s="20"/>
    </row>
    <row r="81" spans="1:35" hidden="1" x14ac:dyDescent="0.25">
      <c r="A81" s="54">
        <v>78</v>
      </c>
      <c r="B81" s="36">
        <v>560156</v>
      </c>
      <c r="C81" s="37" t="s">
        <v>77</v>
      </c>
      <c r="D81" s="154"/>
      <c r="E81" s="145"/>
      <c r="F81" s="66"/>
      <c r="G81" s="23"/>
      <c r="H81" s="66"/>
      <c r="I81" s="23"/>
      <c r="J81" s="23"/>
      <c r="K81" s="23"/>
      <c r="L81" s="32"/>
      <c r="M81" s="24"/>
      <c r="N81" s="32"/>
      <c r="O81" s="24"/>
      <c r="P81" s="32"/>
      <c r="Q81" s="24"/>
      <c r="R81" s="32"/>
      <c r="S81" s="24"/>
      <c r="T81" s="32"/>
      <c r="U81" s="24"/>
      <c r="V81" s="32"/>
      <c r="W81" s="24"/>
      <c r="X81" s="32"/>
      <c r="Y81" s="24"/>
      <c r="Z81" s="32"/>
      <c r="AA81" s="24"/>
      <c r="AB81" s="32"/>
      <c r="AC81" s="24"/>
      <c r="AD81" s="32"/>
      <c r="AE81" s="24"/>
      <c r="AF81" s="50"/>
      <c r="AG81" s="20"/>
      <c r="AH81" s="50"/>
      <c r="AI81" s="20"/>
    </row>
    <row r="82" spans="1:35" hidden="1" x14ac:dyDescent="0.25">
      <c r="A82" s="54">
        <v>79</v>
      </c>
      <c r="B82" s="36">
        <v>560157</v>
      </c>
      <c r="C82" s="37" t="s">
        <v>78</v>
      </c>
      <c r="D82" s="154"/>
      <c r="E82" s="145"/>
      <c r="F82" s="66"/>
      <c r="G82" s="23"/>
      <c r="H82" s="66"/>
      <c r="I82" s="23"/>
      <c r="J82" s="23"/>
      <c r="K82" s="23"/>
      <c r="L82" s="32"/>
      <c r="M82" s="24"/>
      <c r="N82" s="32"/>
      <c r="O82" s="24"/>
      <c r="P82" s="32"/>
      <c r="Q82" s="24"/>
      <c r="R82" s="32"/>
      <c r="S82" s="24"/>
      <c r="T82" s="32"/>
      <c r="U82" s="24"/>
      <c r="V82" s="32"/>
      <c r="W82" s="24"/>
      <c r="X82" s="32"/>
      <c r="Y82" s="24"/>
      <c r="Z82" s="32"/>
      <c r="AA82" s="24"/>
      <c r="AB82" s="32"/>
      <c r="AC82" s="24"/>
      <c r="AD82" s="32"/>
      <c r="AE82" s="24"/>
      <c r="AF82" s="50"/>
      <c r="AG82" s="20"/>
      <c r="AH82" s="50"/>
      <c r="AI82" s="20"/>
    </row>
    <row r="83" spans="1:35" hidden="1" x14ac:dyDescent="0.25">
      <c r="A83" s="54">
        <v>80</v>
      </c>
      <c r="B83" s="36">
        <v>560163</v>
      </c>
      <c r="C83" s="37" t="s">
        <v>79</v>
      </c>
      <c r="D83" s="154"/>
      <c r="E83" s="145"/>
      <c r="F83" s="66"/>
      <c r="G83" s="23"/>
      <c r="H83" s="66"/>
      <c r="I83" s="23"/>
      <c r="J83" s="23"/>
      <c r="K83" s="23"/>
      <c r="L83" s="32"/>
      <c r="M83" s="24"/>
      <c r="N83" s="32"/>
      <c r="O83" s="24"/>
      <c r="P83" s="32"/>
      <c r="Q83" s="24"/>
      <c r="R83" s="32"/>
      <c r="S83" s="24"/>
      <c r="T83" s="32"/>
      <c r="U83" s="24"/>
      <c r="V83" s="32"/>
      <c r="W83" s="24"/>
      <c r="X83" s="32"/>
      <c r="Y83" s="24"/>
      <c r="Z83" s="32"/>
      <c r="AA83" s="24"/>
      <c r="AB83" s="32"/>
      <c r="AC83" s="24"/>
      <c r="AD83" s="32"/>
      <c r="AE83" s="24"/>
      <c r="AF83" s="50"/>
      <c r="AG83" s="20"/>
      <c r="AH83" s="50"/>
      <c r="AI83" s="20"/>
    </row>
    <row r="84" spans="1:35" hidden="1" x14ac:dyDescent="0.25">
      <c r="A84" s="54">
        <v>81</v>
      </c>
      <c r="B84" s="36">
        <v>560172</v>
      </c>
      <c r="C84" s="37" t="s">
        <v>80</v>
      </c>
      <c r="D84" s="154"/>
      <c r="E84" s="145"/>
      <c r="F84" s="66"/>
      <c r="G84" s="23"/>
      <c r="H84" s="66"/>
      <c r="I84" s="23"/>
      <c r="J84" s="23"/>
      <c r="K84" s="23"/>
      <c r="L84" s="32"/>
      <c r="M84" s="24"/>
      <c r="N84" s="32"/>
      <c r="O84" s="24"/>
      <c r="P84" s="32"/>
      <c r="Q84" s="24"/>
      <c r="R84" s="32"/>
      <c r="S84" s="24"/>
      <c r="T84" s="32"/>
      <c r="U84" s="24"/>
      <c r="V84" s="32"/>
      <c r="W84" s="24"/>
      <c r="X84" s="32"/>
      <c r="Y84" s="24"/>
      <c r="Z84" s="32"/>
      <c r="AA84" s="24"/>
      <c r="AB84" s="32"/>
      <c r="AC84" s="24"/>
      <c r="AD84" s="32"/>
      <c r="AE84" s="24"/>
      <c r="AF84" s="50"/>
      <c r="AG84" s="20"/>
      <c r="AH84" s="50"/>
      <c r="AI84" s="20"/>
    </row>
    <row r="85" spans="1:35" hidden="1" x14ac:dyDescent="0.25">
      <c r="A85" s="54">
        <v>82</v>
      </c>
      <c r="B85" s="36">
        <v>560175</v>
      </c>
      <c r="C85" s="37" t="s">
        <v>81</v>
      </c>
      <c r="D85" s="154"/>
      <c r="E85" s="145"/>
      <c r="F85" s="66"/>
      <c r="G85" s="23"/>
      <c r="H85" s="66"/>
      <c r="I85" s="23"/>
      <c r="J85" s="23"/>
      <c r="K85" s="23"/>
      <c r="L85" s="32"/>
      <c r="M85" s="24"/>
      <c r="N85" s="32"/>
      <c r="O85" s="24"/>
      <c r="P85" s="32"/>
      <c r="Q85" s="24"/>
      <c r="R85" s="32"/>
      <c r="S85" s="24"/>
      <c r="T85" s="32"/>
      <c r="U85" s="24"/>
      <c r="V85" s="32"/>
      <c r="W85" s="24"/>
      <c r="X85" s="32"/>
      <c r="Y85" s="24"/>
      <c r="Z85" s="32"/>
      <c r="AA85" s="24"/>
      <c r="AB85" s="32"/>
      <c r="AC85" s="24"/>
      <c r="AD85" s="32"/>
      <c r="AE85" s="24"/>
      <c r="AF85" s="50"/>
      <c r="AG85" s="20"/>
      <c r="AH85" s="50"/>
      <c r="AI85" s="20"/>
    </row>
    <row r="86" spans="1:35" hidden="1" x14ac:dyDescent="0.25">
      <c r="A86" s="54">
        <v>83</v>
      </c>
      <c r="B86" s="36">
        <v>560186</v>
      </c>
      <c r="C86" s="37" t="s">
        <v>82</v>
      </c>
      <c r="D86" s="154"/>
      <c r="E86" s="145"/>
      <c r="F86" s="66"/>
      <c r="G86" s="23"/>
      <c r="H86" s="66"/>
      <c r="I86" s="23"/>
      <c r="J86" s="23"/>
      <c r="K86" s="23"/>
      <c r="L86" s="32"/>
      <c r="M86" s="24"/>
      <c r="N86" s="32"/>
      <c r="O86" s="24"/>
      <c r="P86" s="32"/>
      <c r="Q86" s="24"/>
      <c r="R86" s="32"/>
      <c r="S86" s="24"/>
      <c r="T86" s="32"/>
      <c r="U86" s="24"/>
      <c r="V86" s="32"/>
      <c r="W86" s="24"/>
      <c r="X86" s="32"/>
      <c r="Y86" s="24"/>
      <c r="Z86" s="32"/>
      <c r="AA86" s="24"/>
      <c r="AB86" s="32"/>
      <c r="AC86" s="24"/>
      <c r="AD86" s="32"/>
      <c r="AE86" s="24"/>
      <c r="AF86" s="50"/>
      <c r="AG86" s="20"/>
      <c r="AH86" s="50"/>
      <c r="AI86" s="20"/>
    </row>
    <row r="87" spans="1:35" hidden="1" x14ac:dyDescent="0.25">
      <c r="A87" s="54">
        <v>84</v>
      </c>
      <c r="B87" s="36">
        <v>560197</v>
      </c>
      <c r="C87" s="37" t="s">
        <v>83</v>
      </c>
      <c r="D87" s="154"/>
      <c r="E87" s="145"/>
      <c r="F87" s="66"/>
      <c r="G87" s="23"/>
      <c r="H87" s="66"/>
      <c r="I87" s="23"/>
      <c r="J87" s="23"/>
      <c r="K87" s="23"/>
      <c r="L87" s="32"/>
      <c r="M87" s="24"/>
      <c r="N87" s="32"/>
      <c r="O87" s="24"/>
      <c r="P87" s="32"/>
      <c r="Q87" s="24"/>
      <c r="R87" s="32"/>
      <c r="S87" s="24"/>
      <c r="T87" s="32"/>
      <c r="U87" s="24"/>
      <c r="V87" s="32"/>
      <c r="W87" s="24"/>
      <c r="X87" s="32"/>
      <c r="Y87" s="24"/>
      <c r="Z87" s="32"/>
      <c r="AA87" s="24"/>
      <c r="AB87" s="32"/>
      <c r="AC87" s="24"/>
      <c r="AD87" s="32"/>
      <c r="AE87" s="24"/>
      <c r="AF87" s="50"/>
      <c r="AG87" s="20"/>
      <c r="AH87" s="50"/>
      <c r="AI87" s="20"/>
    </row>
    <row r="88" spans="1:35" ht="31.5" hidden="1" x14ac:dyDescent="0.25">
      <c r="A88" s="54">
        <v>85</v>
      </c>
      <c r="B88" s="36">
        <v>560198</v>
      </c>
      <c r="C88" s="37" t="s">
        <v>84</v>
      </c>
      <c r="D88" s="154"/>
      <c r="E88" s="145"/>
      <c r="F88" s="66"/>
      <c r="G88" s="23"/>
      <c r="H88" s="66"/>
      <c r="I88" s="23"/>
      <c r="J88" s="23"/>
      <c r="K88" s="23"/>
      <c r="L88" s="32"/>
      <c r="M88" s="24"/>
      <c r="N88" s="32"/>
      <c r="O88" s="24"/>
      <c r="P88" s="32"/>
      <c r="Q88" s="24"/>
      <c r="R88" s="32"/>
      <c r="S88" s="24"/>
      <c r="T88" s="32"/>
      <c r="U88" s="24"/>
      <c r="V88" s="32"/>
      <c r="W88" s="24"/>
      <c r="X88" s="32"/>
      <c r="Y88" s="24"/>
      <c r="Z88" s="32"/>
      <c r="AA88" s="24"/>
      <c r="AB88" s="32"/>
      <c r="AC88" s="24"/>
      <c r="AD88" s="32"/>
      <c r="AE88" s="24"/>
      <c r="AF88" s="50"/>
      <c r="AG88" s="20"/>
      <c r="AH88" s="50"/>
      <c r="AI88" s="20"/>
    </row>
    <row r="89" spans="1:35" ht="31.5" hidden="1" x14ac:dyDescent="0.25">
      <c r="A89" s="54">
        <v>86</v>
      </c>
      <c r="B89" s="36">
        <v>560199</v>
      </c>
      <c r="C89" s="37" t="s">
        <v>85</v>
      </c>
      <c r="D89" s="157"/>
      <c r="E89" s="148"/>
      <c r="F89" s="69"/>
      <c r="G89" s="27"/>
      <c r="H89" s="69"/>
      <c r="I89" s="27"/>
      <c r="J89" s="27"/>
      <c r="K89" s="27"/>
      <c r="L89" s="32"/>
      <c r="M89" s="24"/>
      <c r="N89" s="32"/>
      <c r="O89" s="24"/>
      <c r="P89" s="32"/>
      <c r="Q89" s="24"/>
      <c r="R89" s="32"/>
      <c r="S89" s="24"/>
      <c r="T89" s="32"/>
      <c r="U89" s="24"/>
      <c r="V89" s="32"/>
      <c r="W89" s="24"/>
      <c r="X89" s="32"/>
      <c r="Y89" s="24"/>
      <c r="Z89" s="32"/>
      <c r="AA89" s="24"/>
      <c r="AB89" s="32"/>
      <c r="AC89" s="24"/>
      <c r="AD89" s="32"/>
      <c r="AE89" s="24"/>
      <c r="AF89" s="50"/>
      <c r="AG89" s="20"/>
      <c r="AH89" s="50"/>
      <c r="AI89" s="20"/>
    </row>
    <row r="90" spans="1:35" hidden="1" x14ac:dyDescent="0.25">
      <c r="A90" s="54">
        <v>87</v>
      </c>
      <c r="B90" s="36">
        <v>560205</v>
      </c>
      <c r="C90" s="37" t="s">
        <v>86</v>
      </c>
      <c r="D90" s="155"/>
      <c r="E90" s="146"/>
      <c r="F90" s="67"/>
      <c r="G90" s="25"/>
      <c r="H90" s="67"/>
      <c r="I90" s="25"/>
      <c r="J90" s="25"/>
      <c r="K90" s="25"/>
      <c r="L90" s="32"/>
      <c r="M90" s="24"/>
      <c r="N90" s="32"/>
      <c r="O90" s="24"/>
      <c r="P90" s="32"/>
      <c r="Q90" s="24"/>
      <c r="R90" s="32"/>
      <c r="S90" s="24"/>
      <c r="T90" s="32"/>
      <c r="U90" s="24"/>
      <c r="V90" s="32"/>
      <c r="W90" s="24"/>
      <c r="X90" s="32"/>
      <c r="Y90" s="24"/>
      <c r="Z90" s="32"/>
      <c r="AA90" s="24"/>
      <c r="AB90" s="32"/>
      <c r="AC90" s="24"/>
      <c r="AD90" s="32"/>
      <c r="AE90" s="24"/>
      <c r="AF90" s="50"/>
      <c r="AG90" s="20"/>
      <c r="AH90" s="50"/>
      <c r="AI90" s="20"/>
    </row>
    <row r="91" spans="1:35" hidden="1" x14ac:dyDescent="0.25">
      <c r="A91" s="54">
        <v>88</v>
      </c>
      <c r="B91" s="36">
        <v>560210</v>
      </c>
      <c r="C91" s="37" t="s">
        <v>87</v>
      </c>
      <c r="D91" s="154"/>
      <c r="E91" s="145"/>
      <c r="F91" s="66"/>
      <c r="G91" s="23"/>
      <c r="H91" s="66"/>
      <c r="I91" s="23"/>
      <c r="J91" s="23"/>
      <c r="K91" s="23"/>
      <c r="L91" s="32"/>
      <c r="M91" s="24"/>
      <c r="N91" s="32"/>
      <c r="O91" s="24"/>
      <c r="P91" s="32"/>
      <c r="Q91" s="24"/>
      <c r="R91" s="32"/>
      <c r="S91" s="24"/>
      <c r="T91" s="32"/>
      <c r="U91" s="24"/>
      <c r="V91" s="32"/>
      <c r="W91" s="24"/>
      <c r="X91" s="32"/>
      <c r="Y91" s="24"/>
      <c r="Z91" s="32"/>
      <c r="AA91" s="24"/>
      <c r="AB91" s="32"/>
      <c r="AC91" s="24"/>
      <c r="AD91" s="32"/>
      <c r="AE91" s="24"/>
      <c r="AF91" s="50"/>
      <c r="AG91" s="20"/>
      <c r="AH91" s="50"/>
      <c r="AI91" s="20"/>
    </row>
    <row r="92" spans="1:35" hidden="1" x14ac:dyDescent="0.25">
      <c r="A92" s="54">
        <v>89</v>
      </c>
      <c r="B92" s="36">
        <v>560228</v>
      </c>
      <c r="C92" s="37" t="s">
        <v>88</v>
      </c>
      <c r="D92" s="155"/>
      <c r="E92" s="146"/>
      <c r="F92" s="66"/>
      <c r="G92" s="23"/>
      <c r="H92" s="67"/>
      <c r="I92" s="25"/>
      <c r="J92" s="25"/>
      <c r="K92" s="25"/>
      <c r="L92" s="32"/>
      <c r="M92" s="24"/>
      <c r="N92" s="32"/>
      <c r="O92" s="24"/>
      <c r="P92" s="32"/>
      <c r="Q92" s="24"/>
      <c r="R92" s="32"/>
      <c r="S92" s="24"/>
      <c r="T92" s="32"/>
      <c r="U92" s="24"/>
      <c r="V92" s="32"/>
      <c r="W92" s="24"/>
      <c r="X92" s="32"/>
      <c r="Y92" s="24"/>
      <c r="Z92" s="32"/>
      <c r="AA92" s="24"/>
      <c r="AB92" s="32"/>
      <c r="AC92" s="24"/>
      <c r="AD92" s="32"/>
      <c r="AE92" s="24"/>
      <c r="AF92" s="50"/>
      <c r="AG92" s="20"/>
      <c r="AH92" s="50"/>
      <c r="AI92" s="20"/>
    </row>
    <row r="93" spans="1:35" hidden="1" x14ac:dyDescent="0.25">
      <c r="A93" s="54">
        <v>90</v>
      </c>
      <c r="B93" s="36">
        <v>560229</v>
      </c>
      <c r="C93" s="37" t="s">
        <v>89</v>
      </c>
      <c r="D93" s="155"/>
      <c r="E93" s="146"/>
      <c r="F93" s="66"/>
      <c r="G93" s="23"/>
      <c r="H93" s="67"/>
      <c r="I93" s="25"/>
      <c r="J93" s="25"/>
      <c r="K93" s="25"/>
      <c r="L93" s="32"/>
      <c r="M93" s="24"/>
      <c r="N93" s="32"/>
      <c r="O93" s="24"/>
      <c r="P93" s="32"/>
      <c r="Q93" s="24"/>
      <c r="R93" s="32"/>
      <c r="S93" s="24"/>
      <c r="T93" s="32"/>
      <c r="U93" s="24"/>
      <c r="V93" s="32"/>
      <c r="W93" s="24"/>
      <c r="X93" s="32"/>
      <c r="Y93" s="24"/>
      <c r="Z93" s="32"/>
      <c r="AA93" s="24"/>
      <c r="AB93" s="32"/>
      <c r="AC93" s="24"/>
      <c r="AD93" s="32"/>
      <c r="AE93" s="24"/>
      <c r="AF93" s="50"/>
      <c r="AG93" s="20"/>
      <c r="AH93" s="50"/>
      <c r="AI93" s="20"/>
    </row>
    <row r="94" spans="1:35" hidden="1" x14ac:dyDescent="0.25">
      <c r="A94" s="54">
        <v>91</v>
      </c>
      <c r="B94" s="36">
        <v>560231</v>
      </c>
      <c r="C94" s="37" t="s">
        <v>90</v>
      </c>
      <c r="D94" s="155"/>
      <c r="E94" s="146"/>
      <c r="F94" s="67"/>
      <c r="G94" s="25"/>
      <c r="H94" s="66"/>
      <c r="I94" s="25"/>
      <c r="J94" s="25"/>
      <c r="K94" s="25"/>
      <c r="L94" s="32"/>
      <c r="M94" s="24"/>
      <c r="N94" s="32"/>
      <c r="O94" s="24"/>
      <c r="P94" s="32"/>
      <c r="Q94" s="24"/>
      <c r="R94" s="32"/>
      <c r="S94" s="24"/>
      <c r="T94" s="32"/>
      <c r="U94" s="24"/>
      <c r="V94" s="32"/>
      <c r="W94" s="24"/>
      <c r="X94" s="32"/>
      <c r="Y94" s="24"/>
      <c r="Z94" s="32"/>
      <c r="AA94" s="24"/>
      <c r="AB94" s="32"/>
      <c r="AC94" s="24"/>
      <c r="AD94" s="32"/>
      <c r="AE94" s="24"/>
      <c r="AF94" s="50"/>
      <c r="AG94" s="20"/>
      <c r="AH94" s="50"/>
      <c r="AI94" s="20"/>
    </row>
    <row r="95" spans="1:35" ht="31.5" hidden="1" x14ac:dyDescent="0.25">
      <c r="A95" s="54">
        <v>92</v>
      </c>
      <c r="B95" s="44">
        <v>560235</v>
      </c>
      <c r="C95" s="37" t="s">
        <v>91</v>
      </c>
      <c r="D95" s="155"/>
      <c r="E95" s="146"/>
      <c r="F95" s="67"/>
      <c r="G95" s="25"/>
      <c r="H95" s="67"/>
      <c r="I95" s="25"/>
      <c r="J95" s="25"/>
      <c r="K95" s="25"/>
      <c r="L95" s="32"/>
      <c r="M95" s="24"/>
      <c r="N95" s="32"/>
      <c r="O95" s="24"/>
      <c r="P95" s="32"/>
      <c r="Q95" s="24"/>
      <c r="R95" s="32"/>
      <c r="S95" s="24"/>
      <c r="T95" s="32"/>
      <c r="U95" s="24"/>
      <c r="V95" s="32"/>
      <c r="W95" s="24"/>
      <c r="X95" s="32"/>
      <c r="Y95" s="24"/>
      <c r="Z95" s="32"/>
      <c r="AA95" s="24"/>
      <c r="AB95" s="32"/>
      <c r="AC95" s="24"/>
      <c r="AD95" s="32"/>
      <c r="AE95" s="24"/>
      <c r="AF95" s="50"/>
      <c r="AG95" s="20"/>
      <c r="AH95" s="50"/>
      <c r="AI95" s="20"/>
    </row>
    <row r="96" spans="1:35" hidden="1" x14ac:dyDescent="0.25">
      <c r="A96" s="54">
        <v>93</v>
      </c>
      <c r="B96" s="44">
        <v>560238</v>
      </c>
      <c r="C96" s="47" t="s">
        <v>92</v>
      </c>
      <c r="D96" s="155"/>
      <c r="E96" s="146"/>
      <c r="F96" s="67"/>
      <c r="G96" s="25"/>
      <c r="H96" s="67"/>
      <c r="I96" s="25"/>
      <c r="J96" s="25"/>
      <c r="K96" s="25"/>
      <c r="L96" s="32"/>
      <c r="M96" s="24"/>
      <c r="N96" s="32"/>
      <c r="O96" s="24"/>
      <c r="P96" s="32"/>
      <c r="Q96" s="24"/>
      <c r="R96" s="32"/>
      <c r="S96" s="24"/>
      <c r="T96" s="32"/>
      <c r="U96" s="24"/>
      <c r="V96" s="32"/>
      <c r="W96" s="24"/>
      <c r="X96" s="32"/>
      <c r="Y96" s="24"/>
      <c r="Z96" s="32"/>
      <c r="AA96" s="24"/>
      <c r="AB96" s="32"/>
      <c r="AC96" s="24"/>
      <c r="AD96" s="32"/>
      <c r="AE96" s="24"/>
      <c r="AF96" s="50"/>
      <c r="AG96" s="20"/>
      <c r="AH96" s="50"/>
      <c r="AI96" s="20"/>
    </row>
    <row r="97" spans="1:35" ht="31.5" hidden="1" x14ac:dyDescent="0.25">
      <c r="A97" s="54">
        <v>94</v>
      </c>
      <c r="B97" s="44">
        <v>560243</v>
      </c>
      <c r="C97" s="48" t="s">
        <v>93</v>
      </c>
      <c r="D97" s="155"/>
      <c r="E97" s="146"/>
      <c r="F97" s="67"/>
      <c r="G97" s="25"/>
      <c r="H97" s="67"/>
      <c r="I97" s="25"/>
      <c r="J97" s="25"/>
      <c r="K97" s="25"/>
      <c r="L97" s="32"/>
      <c r="M97" s="24"/>
      <c r="N97" s="32"/>
      <c r="O97" s="24"/>
      <c r="P97" s="32"/>
      <c r="Q97" s="24"/>
      <c r="R97" s="32"/>
      <c r="S97" s="24"/>
      <c r="T97" s="32"/>
      <c r="U97" s="24"/>
      <c r="V97" s="32"/>
      <c r="W97" s="24"/>
      <c r="X97" s="32"/>
      <c r="Y97" s="24"/>
      <c r="Z97" s="32"/>
      <c r="AA97" s="24"/>
      <c r="AB97" s="32"/>
      <c r="AC97" s="24"/>
      <c r="AD97" s="32"/>
      <c r="AE97" s="24"/>
      <c r="AF97" s="50"/>
      <c r="AG97" s="20"/>
      <c r="AH97" s="50"/>
      <c r="AI97" s="20"/>
    </row>
    <row r="98" spans="1:35" hidden="1" x14ac:dyDescent="0.25">
      <c r="A98" s="54">
        <v>95</v>
      </c>
      <c r="B98" s="43">
        <v>560254</v>
      </c>
      <c r="C98" s="47" t="s">
        <v>94</v>
      </c>
      <c r="D98" s="155"/>
      <c r="E98" s="146"/>
      <c r="F98" s="67"/>
      <c r="G98" s="25"/>
      <c r="H98" s="67"/>
      <c r="I98" s="25"/>
      <c r="J98" s="25"/>
      <c r="K98" s="25"/>
      <c r="L98" s="32"/>
      <c r="M98" s="24"/>
      <c r="N98" s="32"/>
      <c r="O98" s="24"/>
      <c r="P98" s="32"/>
      <c r="Q98" s="24"/>
      <c r="R98" s="32"/>
      <c r="S98" s="24"/>
      <c r="T98" s="32"/>
      <c r="U98" s="24"/>
      <c r="V98" s="32"/>
      <c r="W98" s="24"/>
      <c r="X98" s="32"/>
      <c r="Y98" s="24"/>
      <c r="Z98" s="32"/>
      <c r="AA98" s="24"/>
      <c r="AB98" s="32"/>
      <c r="AC98" s="24"/>
      <c r="AD98" s="32"/>
      <c r="AE98" s="24"/>
      <c r="AF98" s="50"/>
      <c r="AG98" s="20"/>
      <c r="AH98" s="50"/>
      <c r="AI98" s="20"/>
    </row>
    <row r="99" spans="1:35" hidden="1" x14ac:dyDescent="0.25">
      <c r="A99" s="54">
        <v>96</v>
      </c>
      <c r="B99" s="43">
        <v>560257</v>
      </c>
      <c r="C99" s="39" t="s">
        <v>95</v>
      </c>
      <c r="D99" s="154"/>
      <c r="E99" s="145"/>
      <c r="F99" s="66"/>
      <c r="G99" s="23"/>
      <c r="H99" s="66"/>
      <c r="I99" s="23"/>
      <c r="J99" s="23"/>
      <c r="K99" s="23"/>
      <c r="L99" s="32"/>
      <c r="M99" s="24"/>
      <c r="N99" s="32"/>
      <c r="O99" s="24"/>
      <c r="P99" s="32"/>
      <c r="Q99" s="24"/>
      <c r="R99" s="32"/>
      <c r="S99" s="24"/>
      <c r="T99" s="32"/>
      <c r="U99" s="24"/>
      <c r="V99" s="32"/>
      <c r="W99" s="24"/>
      <c r="X99" s="32"/>
      <c r="Y99" s="24"/>
      <c r="Z99" s="32"/>
      <c r="AA99" s="24"/>
      <c r="AB99" s="32"/>
      <c r="AC99" s="24"/>
      <c r="AD99" s="32"/>
      <c r="AE99" s="24"/>
      <c r="AF99" s="50"/>
      <c r="AG99" s="20"/>
      <c r="AH99" s="50"/>
      <c r="AI99" s="20"/>
    </row>
    <row r="100" spans="1:35" hidden="1" x14ac:dyDescent="0.25">
      <c r="A100" s="54">
        <v>97</v>
      </c>
      <c r="B100" s="40">
        <v>560258</v>
      </c>
      <c r="C100" s="41" t="s">
        <v>96</v>
      </c>
      <c r="D100" s="154"/>
      <c r="E100" s="145"/>
      <c r="F100" s="66"/>
      <c r="G100" s="23"/>
      <c r="H100" s="66"/>
      <c r="I100" s="23"/>
      <c r="J100" s="23"/>
      <c r="K100" s="23"/>
      <c r="L100" s="32"/>
      <c r="M100" s="24"/>
      <c r="N100" s="32"/>
      <c r="O100" s="24"/>
      <c r="P100" s="32"/>
      <c r="Q100" s="24"/>
      <c r="R100" s="32"/>
      <c r="S100" s="24"/>
      <c r="T100" s="32"/>
      <c r="U100" s="24"/>
      <c r="V100" s="32"/>
      <c r="W100" s="24"/>
      <c r="X100" s="32"/>
      <c r="Y100" s="24"/>
      <c r="Z100" s="32"/>
      <c r="AA100" s="24"/>
      <c r="AB100" s="32"/>
      <c r="AC100" s="24"/>
      <c r="AD100" s="32"/>
      <c r="AE100" s="24"/>
      <c r="AF100" s="50"/>
      <c r="AG100" s="20"/>
      <c r="AH100" s="50"/>
      <c r="AI100" s="20"/>
    </row>
    <row r="101" spans="1:35" ht="47.25" hidden="1" x14ac:dyDescent="0.25">
      <c r="A101" s="54">
        <v>98</v>
      </c>
      <c r="B101" s="36">
        <v>560101</v>
      </c>
      <c r="C101" s="37" t="s">
        <v>97</v>
      </c>
      <c r="D101" s="155"/>
      <c r="E101" s="146"/>
      <c r="F101" s="67"/>
      <c r="G101" s="25"/>
      <c r="H101" s="67"/>
      <c r="I101" s="25"/>
      <c r="J101" s="25"/>
      <c r="K101" s="25"/>
      <c r="L101" s="32"/>
      <c r="M101" s="24"/>
      <c r="N101" s="32"/>
      <c r="O101" s="24"/>
      <c r="P101" s="32"/>
      <c r="Q101" s="24"/>
      <c r="R101" s="32"/>
      <c r="S101" s="24"/>
      <c r="T101" s="32"/>
      <c r="U101" s="24"/>
      <c r="V101" s="32"/>
      <c r="W101" s="24"/>
      <c r="X101" s="32"/>
      <c r="Y101" s="24"/>
      <c r="Z101" s="32"/>
      <c r="AA101" s="24"/>
      <c r="AB101" s="32"/>
      <c r="AC101" s="24"/>
      <c r="AD101" s="32"/>
      <c r="AE101" s="24"/>
      <c r="AF101" s="50"/>
      <c r="AG101" s="20"/>
      <c r="AH101" s="50"/>
      <c r="AI101" s="20"/>
    </row>
    <row r="102" spans="1:35" hidden="1" x14ac:dyDescent="0.25">
      <c r="A102" s="54">
        <v>99</v>
      </c>
      <c r="B102" s="36">
        <v>560152</v>
      </c>
      <c r="C102" s="37" t="s">
        <v>98</v>
      </c>
      <c r="D102" s="158"/>
      <c r="E102" s="149"/>
      <c r="F102" s="70"/>
      <c r="G102" s="29"/>
      <c r="H102" s="70"/>
      <c r="I102" s="29"/>
      <c r="J102" s="28"/>
      <c r="K102" s="29"/>
      <c r="L102" s="32"/>
      <c r="M102" s="24"/>
      <c r="N102" s="32"/>
      <c r="O102" s="24"/>
      <c r="P102" s="32"/>
      <c r="Q102" s="24"/>
      <c r="R102" s="32"/>
      <c r="S102" s="24"/>
      <c r="T102" s="32"/>
      <c r="U102" s="24"/>
      <c r="V102" s="32"/>
      <c r="W102" s="24"/>
      <c r="X102" s="32"/>
      <c r="Y102" s="24"/>
      <c r="Z102" s="32"/>
      <c r="AA102" s="24"/>
      <c r="AB102" s="32"/>
      <c r="AC102" s="24"/>
      <c r="AD102" s="32"/>
      <c r="AE102" s="24"/>
      <c r="AF102" s="50"/>
      <c r="AG102" s="20"/>
      <c r="AH102" s="50"/>
      <c r="AI102" s="20"/>
    </row>
    <row r="103" spans="1:35" hidden="1" x14ac:dyDescent="0.25">
      <c r="A103" s="54">
        <v>100</v>
      </c>
      <c r="B103" s="122">
        <v>560276</v>
      </c>
      <c r="C103" s="123" t="s">
        <v>99</v>
      </c>
      <c r="D103" s="158"/>
      <c r="E103" s="149"/>
      <c r="F103" s="70"/>
      <c r="G103" s="29"/>
      <c r="H103" s="70"/>
      <c r="I103" s="29"/>
      <c r="J103" s="28"/>
      <c r="K103" s="29"/>
      <c r="L103" s="32"/>
      <c r="M103" s="24"/>
      <c r="N103" s="32"/>
      <c r="O103" s="24"/>
      <c r="P103" s="32"/>
      <c r="Q103" s="24"/>
      <c r="R103" s="32"/>
      <c r="S103" s="24"/>
      <c r="T103" s="32"/>
      <c r="U103" s="24"/>
      <c r="V103" s="32"/>
      <c r="W103" s="24"/>
      <c r="X103" s="32"/>
      <c r="Y103" s="24"/>
      <c r="Z103" s="32"/>
      <c r="AA103" s="24"/>
      <c r="AB103" s="32"/>
      <c r="AC103" s="24"/>
      <c r="AD103" s="32"/>
      <c r="AE103" s="24"/>
      <c r="AF103" s="50"/>
      <c r="AG103" s="20"/>
      <c r="AH103" s="50"/>
      <c r="AI103" s="20"/>
    </row>
    <row r="104" spans="1:35" hidden="1" x14ac:dyDescent="0.25">
      <c r="A104" s="54">
        <v>101</v>
      </c>
      <c r="B104" s="122">
        <v>560277</v>
      </c>
      <c r="C104" s="123" t="s">
        <v>100</v>
      </c>
      <c r="D104" s="158"/>
      <c r="E104" s="149"/>
      <c r="F104" s="70"/>
      <c r="G104" s="29"/>
      <c r="H104" s="70"/>
      <c r="I104" s="29"/>
      <c r="J104" s="28"/>
      <c r="K104" s="29"/>
      <c r="L104" s="32"/>
      <c r="M104" s="24"/>
      <c r="N104" s="32"/>
      <c r="O104" s="24"/>
      <c r="P104" s="32"/>
      <c r="Q104" s="24"/>
      <c r="R104" s="32"/>
      <c r="S104" s="24"/>
      <c r="T104" s="32"/>
      <c r="U104" s="24"/>
      <c r="V104" s="32"/>
      <c r="W104" s="24"/>
      <c r="X104" s="32"/>
      <c r="Y104" s="24"/>
      <c r="Z104" s="32"/>
      <c r="AA104" s="24"/>
      <c r="AB104" s="32"/>
      <c r="AC104" s="24"/>
      <c r="AD104" s="32"/>
      <c r="AE104" s="24"/>
      <c r="AF104" s="50"/>
      <c r="AG104" s="20"/>
      <c r="AH104" s="50"/>
      <c r="AI104" s="20"/>
    </row>
    <row r="105" spans="1:35" ht="31.5" hidden="1" x14ac:dyDescent="0.25">
      <c r="A105" s="54">
        <v>102</v>
      </c>
      <c r="B105" s="38">
        <v>560283</v>
      </c>
      <c r="C105" s="39" t="s">
        <v>101</v>
      </c>
      <c r="D105" s="158"/>
      <c r="E105" s="149"/>
      <c r="F105" s="70"/>
      <c r="G105" s="29"/>
      <c r="H105" s="70"/>
      <c r="I105" s="29"/>
      <c r="J105" s="28"/>
      <c r="K105" s="29"/>
      <c r="L105" s="32"/>
      <c r="M105" s="24"/>
      <c r="N105" s="32"/>
      <c r="O105" s="24"/>
      <c r="P105" s="32"/>
      <c r="Q105" s="24"/>
      <c r="R105" s="32"/>
      <c r="S105" s="24"/>
      <c r="T105" s="32"/>
      <c r="U105" s="24"/>
      <c r="V105" s="32"/>
      <c r="W105" s="24"/>
      <c r="X105" s="32"/>
      <c r="Y105" s="24"/>
      <c r="Z105" s="32"/>
      <c r="AA105" s="24"/>
      <c r="AB105" s="32"/>
      <c r="AC105" s="24"/>
      <c r="AD105" s="32"/>
      <c r="AE105" s="24"/>
      <c r="AF105" s="50"/>
      <c r="AG105" s="20"/>
      <c r="AH105" s="50"/>
      <c r="AI105" s="20"/>
    </row>
    <row r="106" spans="1:35" ht="31.5" hidden="1" x14ac:dyDescent="0.25">
      <c r="A106" s="54">
        <v>103</v>
      </c>
      <c r="B106" s="38">
        <v>560319</v>
      </c>
      <c r="C106" s="39" t="s">
        <v>102</v>
      </c>
      <c r="D106" s="158"/>
      <c r="E106" s="149"/>
      <c r="F106" s="70"/>
      <c r="G106" s="29"/>
      <c r="H106" s="70"/>
      <c r="I106" s="29"/>
      <c r="J106" s="28"/>
      <c r="K106" s="29"/>
      <c r="L106" s="32"/>
      <c r="M106" s="24"/>
      <c r="N106" s="32"/>
      <c r="O106" s="24"/>
      <c r="P106" s="32"/>
      <c r="Q106" s="24"/>
      <c r="R106" s="32"/>
      <c r="S106" s="24"/>
      <c r="T106" s="32"/>
      <c r="U106" s="24"/>
      <c r="V106" s="32"/>
      <c r="W106" s="24"/>
      <c r="X106" s="32"/>
      <c r="Y106" s="24"/>
      <c r="Z106" s="32"/>
      <c r="AA106" s="24"/>
      <c r="AB106" s="32"/>
      <c r="AC106" s="24"/>
      <c r="AD106" s="32"/>
      <c r="AE106" s="24"/>
      <c r="AF106" s="50"/>
      <c r="AG106" s="20"/>
      <c r="AH106" s="50"/>
      <c r="AI106" s="20"/>
    </row>
    <row r="107" spans="1:35" hidden="1" x14ac:dyDescent="0.25">
      <c r="A107" s="54">
        <v>104</v>
      </c>
      <c r="B107" s="36">
        <v>560203</v>
      </c>
      <c r="C107" s="37" t="s">
        <v>103</v>
      </c>
      <c r="D107" s="158"/>
      <c r="E107" s="149"/>
      <c r="F107" s="70"/>
      <c r="G107" s="29"/>
      <c r="H107" s="70"/>
      <c r="I107" s="29"/>
      <c r="J107" s="28"/>
      <c r="K107" s="29"/>
      <c r="L107" s="32"/>
      <c r="M107" s="24"/>
      <c r="N107" s="32"/>
      <c r="O107" s="24"/>
      <c r="P107" s="32"/>
      <c r="Q107" s="24"/>
      <c r="R107" s="32"/>
      <c r="S107" s="24"/>
      <c r="T107" s="32"/>
      <c r="U107" s="24"/>
      <c r="V107" s="32"/>
      <c r="W107" s="24"/>
      <c r="X107" s="32"/>
      <c r="Y107" s="24"/>
      <c r="Z107" s="32"/>
      <c r="AA107" s="24"/>
      <c r="AB107" s="32"/>
      <c r="AC107" s="24"/>
      <c r="AD107" s="32"/>
      <c r="AE107" s="24"/>
      <c r="AF107" s="50"/>
      <c r="AG107" s="20"/>
      <c r="AH107" s="50"/>
      <c r="AI107" s="20"/>
    </row>
    <row r="108" spans="1:35" hidden="1" x14ac:dyDescent="0.25">
      <c r="A108" s="54">
        <v>105</v>
      </c>
      <c r="B108" s="38">
        <v>560321</v>
      </c>
      <c r="C108" s="37" t="s">
        <v>104</v>
      </c>
      <c r="D108" s="157"/>
      <c r="E108" s="148"/>
      <c r="F108" s="69"/>
      <c r="G108" s="27"/>
      <c r="H108" s="69"/>
      <c r="I108" s="27"/>
      <c r="J108" s="27"/>
      <c r="K108" s="27"/>
      <c r="L108" s="32"/>
      <c r="M108" s="24"/>
      <c r="N108" s="32"/>
      <c r="O108" s="24"/>
      <c r="P108" s="32"/>
      <c r="Q108" s="24"/>
      <c r="R108" s="32"/>
      <c r="S108" s="24"/>
      <c r="T108" s="32"/>
      <c r="U108" s="24"/>
      <c r="V108" s="32"/>
      <c r="W108" s="24"/>
      <c r="X108" s="32"/>
      <c r="Y108" s="24"/>
      <c r="Z108" s="32"/>
      <c r="AA108" s="24"/>
      <c r="AB108" s="32"/>
      <c r="AC108" s="24"/>
      <c r="AD108" s="32"/>
      <c r="AE108" s="24"/>
      <c r="AF108" s="50"/>
      <c r="AG108" s="20"/>
      <c r="AH108" s="50"/>
      <c r="AI108" s="20"/>
    </row>
    <row r="109" spans="1:35" hidden="1" x14ac:dyDescent="0.25">
      <c r="A109" s="54">
        <v>106</v>
      </c>
      <c r="B109" s="38">
        <v>560323</v>
      </c>
      <c r="C109" s="41" t="s">
        <v>105</v>
      </c>
      <c r="D109" s="155"/>
      <c r="E109" s="146"/>
      <c r="F109" s="67"/>
      <c r="G109" s="25"/>
      <c r="H109" s="67"/>
      <c r="I109" s="25"/>
      <c r="J109" s="25"/>
      <c r="K109" s="25"/>
      <c r="L109" s="32"/>
      <c r="M109" s="24"/>
      <c r="N109" s="32"/>
      <c r="O109" s="24"/>
      <c r="P109" s="32"/>
      <c r="Q109" s="24"/>
      <c r="R109" s="32"/>
      <c r="S109" s="24"/>
      <c r="T109" s="32"/>
      <c r="U109" s="24"/>
      <c r="V109" s="32"/>
      <c r="W109" s="24"/>
      <c r="X109" s="32"/>
      <c r="Y109" s="24"/>
      <c r="Z109" s="32"/>
      <c r="AA109" s="24"/>
      <c r="AB109" s="32"/>
      <c r="AC109" s="24"/>
      <c r="AD109" s="32"/>
      <c r="AE109" s="24"/>
      <c r="AF109" s="50"/>
      <c r="AG109" s="20"/>
      <c r="AH109" s="50"/>
      <c r="AI109" s="20"/>
    </row>
    <row r="110" spans="1:35" hidden="1" x14ac:dyDescent="0.25">
      <c r="A110" s="54">
        <v>107</v>
      </c>
      <c r="B110" s="124">
        <v>560328</v>
      </c>
      <c r="C110" s="125" t="s">
        <v>106</v>
      </c>
      <c r="D110" s="155"/>
      <c r="E110" s="146"/>
      <c r="F110" s="67"/>
      <c r="G110" s="25"/>
      <c r="H110" s="67"/>
      <c r="I110" s="25"/>
      <c r="J110" s="25"/>
      <c r="K110" s="25"/>
      <c r="L110" s="32"/>
      <c r="M110" s="24"/>
      <c r="N110" s="32"/>
      <c r="O110" s="24"/>
      <c r="P110" s="32"/>
      <c r="Q110" s="24"/>
      <c r="R110" s="32"/>
      <c r="S110" s="24"/>
      <c r="T110" s="32"/>
      <c r="U110" s="24"/>
      <c r="V110" s="32"/>
      <c r="W110" s="24"/>
      <c r="X110" s="32"/>
      <c r="Y110" s="24"/>
      <c r="Z110" s="32"/>
      <c r="AA110" s="24"/>
      <c r="AB110" s="32"/>
      <c r="AC110" s="24"/>
      <c r="AD110" s="32"/>
      <c r="AE110" s="24"/>
      <c r="AF110" s="50"/>
      <c r="AG110" s="20"/>
      <c r="AH110" s="50"/>
      <c r="AI110" s="20"/>
    </row>
    <row r="111" spans="1:35" hidden="1" x14ac:dyDescent="0.25">
      <c r="A111" s="54">
        <v>108</v>
      </c>
      <c r="B111" s="38">
        <v>560330</v>
      </c>
      <c r="C111" s="49" t="s">
        <v>107</v>
      </c>
      <c r="D111" s="154"/>
      <c r="E111" s="145"/>
      <c r="F111" s="66"/>
      <c r="G111" s="23"/>
      <c r="H111" s="66"/>
      <c r="I111" s="23"/>
      <c r="J111" s="23"/>
      <c r="K111" s="23"/>
      <c r="L111" s="32"/>
      <c r="M111" s="24"/>
      <c r="N111" s="32"/>
      <c r="O111" s="24"/>
      <c r="P111" s="32"/>
      <c r="Q111" s="24"/>
      <c r="R111" s="32"/>
      <c r="S111" s="24"/>
      <c r="T111" s="32"/>
      <c r="U111" s="24"/>
      <c r="V111" s="32"/>
      <c r="W111" s="24"/>
      <c r="X111" s="32"/>
      <c r="Y111" s="24"/>
      <c r="Z111" s="32"/>
      <c r="AA111" s="24"/>
      <c r="AB111" s="32"/>
      <c r="AC111" s="24"/>
      <c r="AD111" s="32"/>
      <c r="AE111" s="24"/>
      <c r="AF111" s="50"/>
      <c r="AG111" s="20"/>
      <c r="AH111" s="50"/>
      <c r="AI111" s="20"/>
    </row>
    <row r="112" spans="1:35" hidden="1" x14ac:dyDescent="0.25">
      <c r="A112" s="54">
        <v>109</v>
      </c>
      <c r="B112" s="38">
        <v>560279</v>
      </c>
      <c r="C112" s="39" t="s">
        <v>108</v>
      </c>
      <c r="D112" s="155"/>
      <c r="E112" s="146"/>
      <c r="F112" s="67"/>
      <c r="G112" s="25"/>
      <c r="H112" s="67"/>
      <c r="I112" s="25"/>
      <c r="J112" s="25"/>
      <c r="K112" s="25"/>
      <c r="L112" s="32"/>
      <c r="M112" s="24"/>
      <c r="N112" s="32"/>
      <c r="O112" s="24"/>
      <c r="P112" s="32"/>
      <c r="Q112" s="24"/>
      <c r="R112" s="32"/>
      <c r="S112" s="24"/>
      <c r="T112" s="32"/>
      <c r="U112" s="24"/>
      <c r="V112" s="32"/>
      <c r="W112" s="24"/>
      <c r="X112" s="32"/>
      <c r="Y112" s="24"/>
      <c r="Z112" s="32"/>
      <c r="AA112" s="24"/>
      <c r="AB112" s="32"/>
      <c r="AC112" s="24"/>
      <c r="AD112" s="32"/>
      <c r="AE112" s="24"/>
      <c r="AF112" s="50"/>
      <c r="AG112" s="20"/>
      <c r="AH112" s="50"/>
      <c r="AI112" s="20"/>
    </row>
    <row r="113" spans="1:37" s="22" customFormat="1" ht="31.5" hidden="1" x14ac:dyDescent="0.25">
      <c r="A113" s="54">
        <v>110</v>
      </c>
      <c r="B113" s="38">
        <v>560332</v>
      </c>
      <c r="C113" s="39" t="s">
        <v>109</v>
      </c>
      <c r="D113" s="156"/>
      <c r="E113" s="147"/>
      <c r="F113" s="68"/>
      <c r="G113" s="26"/>
      <c r="H113" s="68"/>
      <c r="I113" s="26"/>
      <c r="J113" s="26"/>
      <c r="K113" s="26"/>
      <c r="L113" s="33"/>
      <c r="M113" s="30"/>
      <c r="N113" s="33"/>
      <c r="O113" s="30"/>
      <c r="P113" s="33"/>
      <c r="Q113" s="30"/>
      <c r="R113" s="33"/>
      <c r="S113" s="30"/>
      <c r="T113" s="33"/>
      <c r="U113" s="30"/>
      <c r="V113" s="33"/>
      <c r="W113" s="30"/>
      <c r="X113" s="33"/>
      <c r="Y113" s="30"/>
      <c r="Z113" s="33"/>
      <c r="AA113" s="30"/>
      <c r="AB113" s="33"/>
      <c r="AC113" s="30"/>
      <c r="AD113" s="33"/>
      <c r="AE113" s="30"/>
      <c r="AF113" s="71"/>
      <c r="AG113" s="21"/>
      <c r="AH113" s="71"/>
      <c r="AI113" s="21"/>
    </row>
    <row r="114" spans="1:37" hidden="1" x14ac:dyDescent="0.25">
      <c r="A114" s="54">
        <v>111</v>
      </c>
      <c r="B114" s="38">
        <v>560337</v>
      </c>
      <c r="C114" s="39" t="s">
        <v>110</v>
      </c>
      <c r="D114" s="156"/>
      <c r="E114" s="147"/>
      <c r="F114" s="68"/>
      <c r="G114" s="26"/>
      <c r="H114" s="68"/>
      <c r="I114" s="26"/>
      <c r="J114" s="26"/>
      <c r="K114" s="26"/>
      <c r="L114" s="32"/>
      <c r="M114" s="24"/>
      <c r="N114" s="32"/>
      <c r="O114" s="24"/>
      <c r="P114" s="32"/>
      <c r="Q114" s="24"/>
      <c r="R114" s="32"/>
      <c r="S114" s="24"/>
      <c r="T114" s="32"/>
      <c r="U114" s="24"/>
      <c r="V114" s="32"/>
      <c r="W114" s="24"/>
      <c r="X114" s="32"/>
      <c r="Y114" s="24"/>
      <c r="Z114" s="32"/>
      <c r="AA114" s="24"/>
      <c r="AB114" s="32"/>
      <c r="AC114" s="24"/>
      <c r="AD114" s="32"/>
      <c r="AE114" s="24"/>
      <c r="AF114" s="50"/>
      <c r="AG114" s="20"/>
      <c r="AH114" s="50"/>
      <c r="AI114" s="20"/>
    </row>
    <row r="115" spans="1:37" ht="31.5" hidden="1" x14ac:dyDescent="0.25">
      <c r="A115" s="54">
        <v>112</v>
      </c>
      <c r="B115" s="122">
        <v>560339</v>
      </c>
      <c r="C115" s="123" t="s">
        <v>111</v>
      </c>
      <c r="D115" s="154"/>
      <c r="E115" s="145"/>
      <c r="F115" s="66"/>
      <c r="G115" s="23"/>
      <c r="H115" s="66"/>
      <c r="I115" s="23"/>
      <c r="J115" s="23"/>
      <c r="K115" s="23"/>
      <c r="L115" s="32"/>
      <c r="M115" s="24"/>
      <c r="N115" s="32"/>
      <c r="O115" s="24"/>
      <c r="P115" s="32"/>
      <c r="Q115" s="24"/>
      <c r="R115" s="32"/>
      <c r="S115" s="24"/>
      <c r="T115" s="32"/>
      <c r="U115" s="24"/>
      <c r="V115" s="32"/>
      <c r="W115" s="24"/>
      <c r="X115" s="32"/>
      <c r="Y115" s="24"/>
      <c r="Z115" s="32"/>
      <c r="AA115" s="24"/>
      <c r="AB115" s="32"/>
      <c r="AC115" s="24"/>
      <c r="AD115" s="32"/>
      <c r="AE115" s="24"/>
      <c r="AF115" s="50"/>
      <c r="AG115" s="20"/>
      <c r="AH115" s="50"/>
      <c r="AI115" s="20"/>
    </row>
    <row r="116" spans="1:37" hidden="1" x14ac:dyDescent="0.25">
      <c r="A116" s="54">
        <v>113</v>
      </c>
      <c r="B116" s="122">
        <v>560340</v>
      </c>
      <c r="C116" s="123" t="s">
        <v>112</v>
      </c>
      <c r="D116" s="154"/>
      <c r="E116" s="145"/>
      <c r="F116" s="66"/>
      <c r="G116" s="23"/>
      <c r="H116" s="66"/>
      <c r="I116" s="23"/>
      <c r="J116" s="23"/>
      <c r="K116" s="23"/>
      <c r="L116" s="32"/>
      <c r="M116" s="24"/>
      <c r="N116" s="32"/>
      <c r="O116" s="24"/>
      <c r="P116" s="32"/>
      <c r="Q116" s="24"/>
      <c r="R116" s="32"/>
      <c r="S116" s="24"/>
      <c r="T116" s="32"/>
      <c r="U116" s="24"/>
      <c r="V116" s="32"/>
      <c r="W116" s="24"/>
      <c r="X116" s="32"/>
      <c r="Y116" s="24"/>
      <c r="Z116" s="32"/>
      <c r="AA116" s="24"/>
      <c r="AB116" s="32"/>
      <c r="AC116" s="24"/>
      <c r="AD116" s="32"/>
      <c r="AE116" s="24"/>
      <c r="AF116" s="50"/>
      <c r="AG116" s="20"/>
      <c r="AH116" s="50"/>
      <c r="AI116" s="20"/>
    </row>
    <row r="117" spans="1:37" hidden="1" x14ac:dyDescent="0.25">
      <c r="A117" s="54">
        <v>114</v>
      </c>
      <c r="B117" s="122">
        <v>560341</v>
      </c>
      <c r="C117" s="123" t="s">
        <v>113</v>
      </c>
      <c r="D117" s="155"/>
      <c r="E117" s="146"/>
      <c r="F117" s="67"/>
      <c r="G117" s="25"/>
      <c r="H117" s="67"/>
      <c r="I117" s="25"/>
      <c r="J117" s="25"/>
      <c r="K117" s="25"/>
      <c r="L117" s="32"/>
      <c r="M117" s="24"/>
      <c r="N117" s="32"/>
      <c r="O117" s="24"/>
      <c r="P117" s="32"/>
      <c r="Q117" s="24"/>
      <c r="R117" s="32"/>
      <c r="S117" s="24"/>
      <c r="T117" s="32"/>
      <c r="U117" s="24"/>
      <c r="V117" s="32"/>
      <c r="W117" s="24"/>
      <c r="X117" s="32"/>
      <c r="Y117" s="24"/>
      <c r="Z117" s="32"/>
      <c r="AA117" s="24"/>
      <c r="AB117" s="32"/>
      <c r="AC117" s="24"/>
      <c r="AD117" s="32"/>
      <c r="AE117" s="24"/>
      <c r="AF117" s="50"/>
      <c r="AG117" s="20"/>
      <c r="AH117" s="50"/>
      <c r="AI117" s="20"/>
    </row>
    <row r="118" spans="1:37" x14ac:dyDescent="0.25">
      <c r="A118" s="161"/>
      <c r="B118" s="253" t="s">
        <v>213</v>
      </c>
      <c r="C118" s="254"/>
      <c r="D118" s="159">
        <f t="shared" ref="D118:AI118" si="0">SUM(D4:D117)</f>
        <v>13283264179.84</v>
      </c>
      <c r="E118" s="150">
        <f t="shared" si="0"/>
        <v>276972</v>
      </c>
      <c r="F118" s="162">
        <f t="shared" si="0"/>
        <v>1673418195.75</v>
      </c>
      <c r="G118" s="163">
        <f t="shared" si="0"/>
        <v>16673</v>
      </c>
      <c r="H118" s="162">
        <f t="shared" si="0"/>
        <v>373158556.74000001</v>
      </c>
      <c r="I118" s="163">
        <f t="shared" si="0"/>
        <v>8441</v>
      </c>
      <c r="J118" s="162">
        <f t="shared" si="0"/>
        <v>209097680.41999999</v>
      </c>
      <c r="K118" s="163">
        <f t="shared" si="0"/>
        <v>1130</v>
      </c>
      <c r="L118" s="162">
        <f t="shared" si="0"/>
        <v>550485384.37</v>
      </c>
      <c r="M118" s="163">
        <f t="shared" si="0"/>
        <v>3664</v>
      </c>
      <c r="N118" s="162">
        <f t="shared" si="0"/>
        <v>81802935.599999994</v>
      </c>
      <c r="O118" s="163">
        <f t="shared" si="0"/>
        <v>317</v>
      </c>
      <c r="P118" s="162">
        <f t="shared" si="0"/>
        <v>113632489.2</v>
      </c>
      <c r="Q118" s="163">
        <f t="shared" si="0"/>
        <v>487</v>
      </c>
      <c r="R118" s="162">
        <f t="shared" si="0"/>
        <v>177672170.34</v>
      </c>
      <c r="S118" s="163">
        <f t="shared" si="0"/>
        <v>2642</v>
      </c>
      <c r="T118" s="162">
        <f t="shared" si="0"/>
        <v>74778377.060000002</v>
      </c>
      <c r="U118" s="163">
        <f t="shared" si="0"/>
        <v>1553</v>
      </c>
      <c r="V118" s="162">
        <f t="shared" si="0"/>
        <v>120082093.42</v>
      </c>
      <c r="W118" s="163">
        <f t="shared" si="0"/>
        <v>1674</v>
      </c>
      <c r="X118" s="162">
        <f t="shared" si="0"/>
        <v>24772237.16</v>
      </c>
      <c r="Y118" s="163">
        <f t="shared" si="0"/>
        <v>459</v>
      </c>
      <c r="Z118" s="162">
        <f t="shared" si="0"/>
        <v>3288972.63</v>
      </c>
      <c r="AA118" s="163">
        <f t="shared" si="0"/>
        <v>69</v>
      </c>
      <c r="AB118" s="162">
        <f t="shared" si="0"/>
        <v>183408937.22</v>
      </c>
      <c r="AC118" s="163">
        <f t="shared" si="0"/>
        <v>1931</v>
      </c>
      <c r="AD118" s="162">
        <f t="shared" si="0"/>
        <v>66054059.109999999</v>
      </c>
      <c r="AE118" s="163">
        <f t="shared" si="0"/>
        <v>651</v>
      </c>
      <c r="AF118" s="162">
        <f t="shared" si="0"/>
        <v>24069928.890000001</v>
      </c>
      <c r="AG118" s="163">
        <f t="shared" si="0"/>
        <v>968</v>
      </c>
      <c r="AH118" s="162">
        <f t="shared" si="0"/>
        <v>132293812</v>
      </c>
      <c r="AI118" s="163">
        <f t="shared" si="0"/>
        <v>200</v>
      </c>
      <c r="AJ118" s="31">
        <f>D118+F118+H118+J118+L118+N118+P118+R118+T118+V118+X118+Z118+AB118+AD118+AF118+AH118</f>
        <v>17091280009.75</v>
      </c>
      <c r="AK118" s="169">
        <f>E118+G118+I118+K118+M118+O118+Q118+S118+U118+W118+Y118+AA118+AC118+AE118+AG118+AI118</f>
        <v>317831</v>
      </c>
    </row>
    <row r="119" spans="1:37" x14ac:dyDescent="0.25">
      <c r="A119" s="161"/>
      <c r="B119" s="253" t="s">
        <v>212</v>
      </c>
      <c r="C119" s="254"/>
      <c r="D119" s="160">
        <v>551184671</v>
      </c>
      <c r="E119" s="151">
        <v>9823</v>
      </c>
      <c r="F119" s="32">
        <v>96513703</v>
      </c>
      <c r="G119" s="24">
        <v>975</v>
      </c>
      <c r="H119" s="32"/>
      <c r="I119" s="24"/>
      <c r="J119" s="24"/>
      <c r="K119" s="24"/>
      <c r="L119" s="32">
        <v>11047913</v>
      </c>
      <c r="M119" s="24">
        <v>59</v>
      </c>
      <c r="N119" s="32"/>
      <c r="O119" s="24"/>
      <c r="P119" s="32">
        <v>953123.77</v>
      </c>
      <c r="Q119" s="24">
        <v>4</v>
      </c>
      <c r="R119" s="32"/>
      <c r="S119" s="24"/>
      <c r="T119" s="32"/>
      <c r="U119" s="24"/>
      <c r="V119" s="32"/>
      <c r="W119" s="24"/>
      <c r="X119" s="32"/>
      <c r="Y119" s="24"/>
      <c r="Z119" s="32"/>
      <c r="AA119" s="24"/>
      <c r="AB119" s="32"/>
      <c r="AC119" s="24"/>
      <c r="AD119" s="32"/>
      <c r="AE119" s="24"/>
      <c r="AF119" s="32">
        <v>29581524.170000002</v>
      </c>
      <c r="AG119" s="24">
        <v>398</v>
      </c>
      <c r="AH119" s="32"/>
      <c r="AI119" s="24"/>
      <c r="AJ119" s="31">
        <f>D119+F119+H119+J119+L119+N119+P119+R119+T119+V119+X119+Z119+AB119+AD119+AF119+AH119</f>
        <v>689280934.94000006</v>
      </c>
      <c r="AK119" s="169">
        <f>E119+G119+I119+K119+M119+O119+Q119+S119+U119+W119+Y119+AA119+AC119+AE119+AG119+AI119</f>
        <v>11259</v>
      </c>
    </row>
    <row r="120" spans="1:37" x14ac:dyDescent="0.25">
      <c r="A120" s="166"/>
      <c r="B120" s="167"/>
      <c r="C120" s="168"/>
      <c r="D120" s="152">
        <f>D118+D119</f>
        <v>13834448850.84</v>
      </c>
      <c r="E120" s="143">
        <f>E118+E119</f>
        <v>286795</v>
      </c>
      <c r="F120" s="31">
        <f t="shared" ref="F120:AE120" si="1">F118+F119</f>
        <v>1769931898.75</v>
      </c>
      <c r="G120" s="169">
        <f t="shared" si="1"/>
        <v>17648</v>
      </c>
      <c r="H120" s="31">
        <f t="shared" si="1"/>
        <v>373158556.74000001</v>
      </c>
      <c r="I120" s="169">
        <f t="shared" si="1"/>
        <v>8441</v>
      </c>
      <c r="J120" s="31">
        <f t="shared" ref="J120" si="2">J118+J119</f>
        <v>209097680.41999999</v>
      </c>
      <c r="K120" s="169">
        <f t="shared" ref="K120" si="3">K118+K119</f>
        <v>1130</v>
      </c>
      <c r="L120" s="31">
        <f t="shared" si="1"/>
        <v>561533297.37</v>
      </c>
      <c r="M120" s="169">
        <f t="shared" si="1"/>
        <v>3723</v>
      </c>
      <c r="N120" s="31">
        <f t="shared" ref="N120:O120" si="4">N118+N119</f>
        <v>81802935.599999994</v>
      </c>
      <c r="O120" s="169">
        <f t="shared" si="4"/>
        <v>317</v>
      </c>
      <c r="P120" s="31">
        <f t="shared" si="1"/>
        <v>114585612.97</v>
      </c>
      <c r="Q120" s="169">
        <f t="shared" si="1"/>
        <v>491</v>
      </c>
      <c r="R120" s="31">
        <f t="shared" si="1"/>
        <v>177672170.34</v>
      </c>
      <c r="S120" s="169">
        <f t="shared" si="1"/>
        <v>2642</v>
      </c>
      <c r="T120" s="31">
        <f t="shared" si="1"/>
        <v>74778377.060000002</v>
      </c>
      <c r="U120" s="169">
        <f t="shared" si="1"/>
        <v>1553</v>
      </c>
      <c r="V120" s="31">
        <f t="shared" si="1"/>
        <v>120082093.42</v>
      </c>
      <c r="W120" s="169">
        <f t="shared" si="1"/>
        <v>1674</v>
      </c>
      <c r="X120" s="31">
        <f t="shared" si="1"/>
        <v>24772237.16</v>
      </c>
      <c r="Y120" s="169">
        <f t="shared" si="1"/>
        <v>459</v>
      </c>
      <c r="Z120" s="31">
        <f t="shared" si="1"/>
        <v>3288972.63</v>
      </c>
      <c r="AA120" s="169">
        <f t="shared" si="1"/>
        <v>69</v>
      </c>
      <c r="AB120" s="31">
        <f t="shared" ref="AB120" si="5">AB118+AB119</f>
        <v>183408937.22</v>
      </c>
      <c r="AC120" s="169">
        <f t="shared" ref="AC120" si="6">AC118+AC119</f>
        <v>1931</v>
      </c>
      <c r="AD120" s="31">
        <f t="shared" si="1"/>
        <v>66054059.109999999</v>
      </c>
      <c r="AE120" s="169">
        <f t="shared" si="1"/>
        <v>651</v>
      </c>
      <c r="AF120" s="31">
        <f t="shared" ref="AF120:AI120" si="7">AF118+AF119</f>
        <v>53651453.060000002</v>
      </c>
      <c r="AG120" s="169">
        <f t="shared" si="7"/>
        <v>1366</v>
      </c>
      <c r="AH120" s="31">
        <f t="shared" si="7"/>
        <v>132293812</v>
      </c>
      <c r="AI120" s="169">
        <f t="shared" si="7"/>
        <v>200</v>
      </c>
    </row>
  </sheetData>
  <mergeCells count="23">
    <mergeCell ref="AF2:AG2"/>
    <mergeCell ref="AD2:AE2"/>
    <mergeCell ref="A2:A3"/>
    <mergeCell ref="B2:B3"/>
    <mergeCell ref="C2:C3"/>
    <mergeCell ref="D2:E2"/>
    <mergeCell ref="F2:G2"/>
    <mergeCell ref="D1:R1"/>
    <mergeCell ref="U1:AI1"/>
    <mergeCell ref="V2:W2"/>
    <mergeCell ref="B119:C119"/>
    <mergeCell ref="L2:M2"/>
    <mergeCell ref="P2:Q2"/>
    <mergeCell ref="R2:S2"/>
    <mergeCell ref="T2:U2"/>
    <mergeCell ref="X2:Y2"/>
    <mergeCell ref="Z2:AA2"/>
    <mergeCell ref="AB2:AC2"/>
    <mergeCell ref="B118:C118"/>
    <mergeCell ref="N2:O2"/>
    <mergeCell ref="AH2:AI2"/>
    <mergeCell ref="H2:I2"/>
    <mergeCell ref="J2:K2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view="pageBreakPreview" zoomScale="90" zoomScaleNormal="100" zoomScaleSheetLayoutView="90" workbookViewId="0">
      <pane xSplit="3" ySplit="3" topLeftCell="F63" activePane="bottomRight" state="frozen"/>
      <selection pane="topRight" activeCell="D1" sqref="D1"/>
      <selection pane="bottomLeft" activeCell="A5" sqref="A5"/>
      <selection pane="bottomRight" activeCell="C61" sqref="C61"/>
    </sheetView>
  </sheetViews>
  <sheetFormatPr defaultColWidth="9.140625" defaultRowHeight="15.75" x14ac:dyDescent="0.25"/>
  <cols>
    <col min="1" max="1" width="5.42578125" style="13" customWidth="1"/>
    <col min="2" max="2" width="9.140625" style="34"/>
    <col min="3" max="3" width="41.7109375" style="35" customWidth="1"/>
    <col min="4" max="4" width="16.140625" style="31" customWidth="1"/>
    <col min="5" max="5" width="14.85546875" style="18" customWidth="1"/>
    <col min="6" max="6" width="18.140625" style="31" customWidth="1"/>
    <col min="7" max="7" width="13.28515625" style="18" customWidth="1"/>
    <col min="8" max="8" width="15.7109375" style="18" customWidth="1"/>
    <col min="9" max="9" width="13.5703125" style="18" customWidth="1"/>
    <col min="10" max="10" width="16.42578125" style="31" customWidth="1"/>
    <col min="11" max="11" width="9.140625" style="18"/>
    <col min="12" max="12" width="15.7109375" style="31" customWidth="1"/>
    <col min="13" max="13" width="9.140625" style="18"/>
    <col min="14" max="14" width="13.140625" style="31" customWidth="1"/>
    <col min="15" max="15" width="9.140625" style="18"/>
    <col min="16" max="16" width="13" style="31" customWidth="1"/>
    <col min="17" max="17" width="9.140625" style="18"/>
    <col min="18" max="18" width="16.140625" style="31" customWidth="1"/>
    <col min="19" max="19" width="9.140625" style="18"/>
    <col min="20" max="20" width="15.28515625" style="31" customWidth="1"/>
    <col min="21" max="21" width="9.140625" style="18"/>
    <col min="22" max="22" width="16.85546875" style="31" customWidth="1"/>
    <col min="23" max="23" width="9.140625" style="18"/>
    <col min="24" max="24" width="18.28515625" style="31" customWidth="1"/>
    <col min="25" max="25" width="9.140625" style="18"/>
    <col min="26" max="26" width="15.28515625" style="18" bestFit="1" customWidth="1"/>
    <col min="27" max="16384" width="9.140625" style="18"/>
  </cols>
  <sheetData>
    <row r="1" spans="1:25" s="58" customFormat="1" ht="77.25" customHeight="1" x14ac:dyDescent="0.25">
      <c r="A1" s="57"/>
      <c r="C1" s="131"/>
      <c r="D1" s="260" t="s">
        <v>227</v>
      </c>
      <c r="E1" s="260"/>
      <c r="F1" s="260"/>
      <c r="G1" s="260"/>
      <c r="H1" s="260"/>
      <c r="I1" s="260"/>
      <c r="J1" s="260"/>
      <c r="K1" s="260"/>
      <c r="L1" s="260"/>
      <c r="M1" s="131"/>
      <c r="N1" s="131"/>
      <c r="O1" s="260" t="s">
        <v>227</v>
      </c>
      <c r="P1" s="260"/>
      <c r="Q1" s="260"/>
      <c r="R1" s="260"/>
      <c r="S1" s="260"/>
      <c r="T1" s="260"/>
      <c r="U1" s="260"/>
      <c r="V1" s="260"/>
      <c r="W1" s="260"/>
      <c r="X1" s="59"/>
    </row>
    <row r="2" spans="1:25" s="51" customFormat="1" ht="15" x14ac:dyDescent="0.25">
      <c r="A2" s="257" t="s">
        <v>0</v>
      </c>
      <c r="B2" s="258" t="s">
        <v>197</v>
      </c>
      <c r="C2" s="259" t="s">
        <v>198</v>
      </c>
      <c r="D2" s="252" t="s">
        <v>217</v>
      </c>
      <c r="E2" s="252"/>
      <c r="F2" s="255" t="s">
        <v>170</v>
      </c>
      <c r="G2" s="256"/>
      <c r="H2" s="252" t="s">
        <v>158</v>
      </c>
      <c r="I2" s="252"/>
      <c r="J2" s="255" t="s">
        <v>160</v>
      </c>
      <c r="K2" s="256"/>
      <c r="L2" s="252" t="s">
        <v>162</v>
      </c>
      <c r="M2" s="252"/>
      <c r="N2" s="252" t="s">
        <v>166</v>
      </c>
      <c r="O2" s="252"/>
      <c r="P2" s="252" t="s">
        <v>164</v>
      </c>
      <c r="Q2" s="252"/>
      <c r="R2" s="252" t="s">
        <v>218</v>
      </c>
      <c r="S2" s="252"/>
      <c r="T2" s="252" t="s">
        <v>219</v>
      </c>
      <c r="U2" s="252"/>
      <c r="V2" s="252" t="s">
        <v>220</v>
      </c>
      <c r="W2" s="252"/>
      <c r="X2" s="252" t="s">
        <v>221</v>
      </c>
      <c r="Y2" s="252"/>
    </row>
    <row r="3" spans="1:25" s="51" customFormat="1" ht="15" x14ac:dyDescent="0.25">
      <c r="A3" s="257"/>
      <c r="B3" s="258"/>
      <c r="C3" s="259"/>
      <c r="D3" s="55" t="s">
        <v>203</v>
      </c>
      <c r="E3" s="60" t="s">
        <v>204</v>
      </c>
      <c r="F3" s="55" t="s">
        <v>203</v>
      </c>
      <c r="G3" s="60" t="s">
        <v>204</v>
      </c>
      <c r="H3" s="55" t="s">
        <v>203</v>
      </c>
      <c r="I3" s="60" t="s">
        <v>204</v>
      </c>
      <c r="J3" s="55" t="s">
        <v>203</v>
      </c>
      <c r="K3" s="60" t="s">
        <v>204</v>
      </c>
      <c r="L3" s="55" t="s">
        <v>203</v>
      </c>
      <c r="M3" s="60" t="s">
        <v>204</v>
      </c>
      <c r="N3" s="55" t="s">
        <v>203</v>
      </c>
      <c r="O3" s="60" t="s">
        <v>204</v>
      </c>
      <c r="P3" s="55" t="s">
        <v>203</v>
      </c>
      <c r="Q3" s="60" t="s">
        <v>204</v>
      </c>
      <c r="R3" s="55" t="s">
        <v>203</v>
      </c>
      <c r="S3" s="60" t="s">
        <v>204</v>
      </c>
      <c r="T3" s="55" t="s">
        <v>203</v>
      </c>
      <c r="U3" s="60" t="s">
        <v>204</v>
      </c>
      <c r="V3" s="55" t="s">
        <v>203</v>
      </c>
      <c r="W3" s="60" t="s">
        <v>204</v>
      </c>
      <c r="X3" s="55" t="s">
        <v>203</v>
      </c>
      <c r="Y3" s="60" t="s">
        <v>222</v>
      </c>
    </row>
    <row r="4" spans="1:25" x14ac:dyDescent="0.25">
      <c r="A4" s="19">
        <v>1</v>
      </c>
      <c r="B4" s="36">
        <v>560001</v>
      </c>
      <c r="C4" s="37" t="s">
        <v>1</v>
      </c>
      <c r="D4" s="66">
        <v>113832693.58</v>
      </c>
      <c r="E4" s="23">
        <v>3117</v>
      </c>
      <c r="F4" s="66">
        <v>105353906.65000001</v>
      </c>
      <c r="G4" s="23">
        <v>2600</v>
      </c>
      <c r="H4" s="23"/>
      <c r="I4" s="23"/>
      <c r="J4" s="32"/>
      <c r="K4" s="24"/>
      <c r="L4" s="32">
        <v>1364143</v>
      </c>
      <c r="M4" s="24">
        <v>40</v>
      </c>
      <c r="N4" s="32">
        <v>3622849.02</v>
      </c>
      <c r="O4" s="24">
        <v>98</v>
      </c>
      <c r="P4" s="32">
        <v>731663.73</v>
      </c>
      <c r="Q4" s="24">
        <v>35</v>
      </c>
      <c r="R4" s="32"/>
      <c r="S4" s="24"/>
      <c r="T4" s="32">
        <v>69034968.609999999</v>
      </c>
      <c r="U4" s="24">
        <v>280</v>
      </c>
      <c r="V4" s="32"/>
      <c r="W4" s="24"/>
      <c r="X4" s="32"/>
      <c r="Y4" s="24"/>
    </row>
    <row r="5" spans="1:25" x14ac:dyDescent="0.25">
      <c r="A5" s="19">
        <v>2</v>
      </c>
      <c r="B5" s="38">
        <v>560264</v>
      </c>
      <c r="C5" s="39" t="s">
        <v>2</v>
      </c>
      <c r="D5" s="66">
        <v>35590502.460000001</v>
      </c>
      <c r="E5" s="23">
        <v>2398</v>
      </c>
      <c r="F5" s="66"/>
      <c r="G5" s="23"/>
      <c r="H5" s="23"/>
      <c r="I5" s="23"/>
      <c r="J5" s="32">
        <v>441364.3</v>
      </c>
      <c r="K5" s="24">
        <v>13</v>
      </c>
      <c r="L5" s="32">
        <v>5681421.7999999998</v>
      </c>
      <c r="M5" s="24">
        <v>158</v>
      </c>
      <c r="N5" s="32"/>
      <c r="O5" s="24"/>
      <c r="P5" s="32">
        <v>6065477.1900000004</v>
      </c>
      <c r="Q5" s="24">
        <v>289</v>
      </c>
      <c r="R5" s="32">
        <v>121339853.67</v>
      </c>
      <c r="S5" s="24">
        <v>1032</v>
      </c>
      <c r="T5" s="32"/>
      <c r="U5" s="24"/>
      <c r="V5" s="32"/>
      <c r="W5" s="24"/>
      <c r="X5" s="32"/>
      <c r="Y5" s="24"/>
    </row>
    <row r="6" spans="1:25" x14ac:dyDescent="0.25">
      <c r="A6" s="19">
        <v>3</v>
      </c>
      <c r="B6" s="40">
        <v>560259</v>
      </c>
      <c r="C6" s="41" t="s">
        <v>3</v>
      </c>
      <c r="D6" s="67">
        <v>1476771.38</v>
      </c>
      <c r="E6" s="25">
        <v>104</v>
      </c>
      <c r="F6" s="67"/>
      <c r="G6" s="25"/>
      <c r="H6" s="25"/>
      <c r="I6" s="25"/>
      <c r="J6" s="32"/>
      <c r="K6" s="24"/>
      <c r="L6" s="32"/>
      <c r="M6" s="24"/>
      <c r="N6" s="32"/>
      <c r="O6" s="24"/>
      <c r="P6" s="32"/>
      <c r="Q6" s="24"/>
      <c r="R6" s="32"/>
      <c r="S6" s="24"/>
      <c r="T6" s="32"/>
      <c r="U6" s="24"/>
      <c r="V6" s="32"/>
      <c r="W6" s="24"/>
      <c r="X6" s="32"/>
      <c r="Y6" s="24"/>
    </row>
    <row r="7" spans="1:25" x14ac:dyDescent="0.25">
      <c r="A7" s="19">
        <v>4</v>
      </c>
      <c r="B7" s="42">
        <v>560220</v>
      </c>
      <c r="C7" s="37" t="s">
        <v>4</v>
      </c>
      <c r="D7" s="66">
        <v>41753128.619999997</v>
      </c>
      <c r="E7" s="23">
        <v>2828</v>
      </c>
      <c r="F7" s="66"/>
      <c r="G7" s="23"/>
      <c r="H7" s="23"/>
      <c r="I7" s="23"/>
      <c r="J7" s="32"/>
      <c r="K7" s="24"/>
      <c r="L7" s="32"/>
      <c r="M7" s="24"/>
      <c r="N7" s="32"/>
      <c r="O7" s="24"/>
      <c r="P7" s="32"/>
      <c r="Q7" s="24"/>
      <c r="R7" s="32"/>
      <c r="S7" s="24"/>
      <c r="T7" s="32">
        <v>79039435.010000005</v>
      </c>
      <c r="U7" s="24">
        <v>309</v>
      </c>
      <c r="V7" s="32"/>
      <c r="W7" s="24"/>
      <c r="X7" s="32"/>
      <c r="Y7" s="24"/>
    </row>
    <row r="8" spans="1:25" x14ac:dyDescent="0.25">
      <c r="A8" s="19">
        <v>5</v>
      </c>
      <c r="B8" s="40">
        <v>560263</v>
      </c>
      <c r="C8" s="39" t="s">
        <v>5</v>
      </c>
      <c r="D8" s="66"/>
      <c r="E8" s="23"/>
      <c r="F8" s="66"/>
      <c r="G8" s="23"/>
      <c r="H8" s="23">
        <v>1353999.63</v>
      </c>
      <c r="I8" s="23">
        <v>62</v>
      </c>
      <c r="J8" s="32">
        <v>543217.6</v>
      </c>
      <c r="K8" s="24">
        <v>16</v>
      </c>
      <c r="L8" s="32">
        <v>31832714</v>
      </c>
      <c r="M8" s="24">
        <v>920</v>
      </c>
      <c r="N8" s="32">
        <v>7289169.54</v>
      </c>
      <c r="O8" s="24">
        <v>200</v>
      </c>
      <c r="P8" s="32">
        <v>16754082.859999999</v>
      </c>
      <c r="Q8" s="24">
        <v>810</v>
      </c>
      <c r="R8" s="32"/>
      <c r="S8" s="24"/>
      <c r="T8" s="32"/>
      <c r="U8" s="24"/>
      <c r="V8" s="32"/>
      <c r="W8" s="24"/>
      <c r="X8" s="32"/>
      <c r="Y8" s="24"/>
    </row>
    <row r="9" spans="1:25" hidden="1" x14ac:dyDescent="0.25">
      <c r="A9" s="19">
        <v>6</v>
      </c>
      <c r="B9" s="36">
        <v>560144</v>
      </c>
      <c r="C9" s="37" t="s">
        <v>6</v>
      </c>
      <c r="D9" s="66"/>
      <c r="E9" s="23"/>
      <c r="F9" s="66"/>
      <c r="G9" s="23"/>
      <c r="H9" s="23"/>
      <c r="I9" s="23"/>
      <c r="J9" s="32"/>
      <c r="K9" s="24"/>
      <c r="L9" s="32"/>
      <c r="M9" s="24"/>
      <c r="N9" s="32"/>
      <c r="O9" s="24"/>
      <c r="P9" s="32"/>
      <c r="Q9" s="24"/>
      <c r="R9" s="32"/>
      <c r="S9" s="24"/>
      <c r="T9" s="32"/>
      <c r="U9" s="24"/>
      <c r="V9" s="32"/>
      <c r="W9" s="24"/>
      <c r="X9" s="32"/>
      <c r="Y9" s="24"/>
    </row>
    <row r="10" spans="1:25" hidden="1" x14ac:dyDescent="0.25">
      <c r="A10" s="19">
        <v>7</v>
      </c>
      <c r="B10" s="38">
        <v>560266</v>
      </c>
      <c r="C10" s="39" t="s">
        <v>7</v>
      </c>
      <c r="D10" s="66"/>
      <c r="E10" s="23"/>
      <c r="F10" s="66"/>
      <c r="G10" s="23"/>
      <c r="H10" s="23"/>
      <c r="I10" s="23"/>
      <c r="J10" s="32"/>
      <c r="K10" s="24"/>
      <c r="L10" s="32"/>
      <c r="M10" s="24"/>
      <c r="N10" s="32"/>
      <c r="O10" s="24"/>
      <c r="P10" s="32"/>
      <c r="Q10" s="24"/>
      <c r="R10" s="32"/>
      <c r="S10" s="24"/>
      <c r="T10" s="32"/>
      <c r="U10" s="24"/>
      <c r="V10" s="32"/>
      <c r="W10" s="24"/>
      <c r="X10" s="32"/>
      <c r="Y10" s="24"/>
    </row>
    <row r="11" spans="1:25" x14ac:dyDescent="0.25">
      <c r="A11" s="19">
        <v>8</v>
      </c>
      <c r="B11" s="36">
        <v>560007</v>
      </c>
      <c r="C11" s="37" t="s">
        <v>8</v>
      </c>
      <c r="D11" s="66">
        <v>4009472.94</v>
      </c>
      <c r="E11" s="23">
        <v>137</v>
      </c>
      <c r="F11" s="66"/>
      <c r="G11" s="23"/>
      <c r="H11" s="23"/>
      <c r="I11" s="23"/>
      <c r="J11" s="32"/>
      <c r="K11" s="24"/>
      <c r="L11" s="32"/>
      <c r="M11" s="24"/>
      <c r="N11" s="32"/>
      <c r="O11" s="24"/>
      <c r="P11" s="32"/>
      <c r="Q11" s="24"/>
      <c r="R11" s="32"/>
      <c r="S11" s="24"/>
      <c r="T11" s="32">
        <v>1347864746.6700001</v>
      </c>
      <c r="U11" s="24">
        <v>11786</v>
      </c>
      <c r="V11" s="32"/>
      <c r="W11" s="24"/>
      <c r="X11" s="32"/>
      <c r="Y11" s="24"/>
    </row>
    <row r="12" spans="1:25" x14ac:dyDescent="0.25">
      <c r="A12" s="19">
        <v>9</v>
      </c>
      <c r="B12" s="36">
        <v>560008</v>
      </c>
      <c r="C12" s="37" t="s">
        <v>9</v>
      </c>
      <c r="D12" s="66"/>
      <c r="E12" s="23"/>
      <c r="F12" s="66"/>
      <c r="G12" s="23"/>
      <c r="H12" s="23"/>
      <c r="I12" s="23"/>
      <c r="J12" s="32"/>
      <c r="K12" s="24"/>
      <c r="L12" s="32"/>
      <c r="M12" s="24"/>
      <c r="N12" s="32"/>
      <c r="O12" s="24"/>
      <c r="P12" s="32"/>
      <c r="Q12" s="24"/>
      <c r="R12" s="32"/>
      <c r="S12" s="24"/>
      <c r="T12" s="32">
        <v>450198305.57999998</v>
      </c>
      <c r="U12" s="24">
        <v>4499</v>
      </c>
      <c r="V12" s="32"/>
      <c r="W12" s="24"/>
      <c r="X12" s="32"/>
      <c r="Y12" s="24"/>
    </row>
    <row r="13" spans="1:25" x14ac:dyDescent="0.25">
      <c r="A13" s="19">
        <v>10</v>
      </c>
      <c r="B13" s="36">
        <v>560009</v>
      </c>
      <c r="C13" s="37" t="s">
        <v>10</v>
      </c>
      <c r="D13" s="66">
        <v>73793813.780000001</v>
      </c>
      <c r="E13" s="23">
        <v>1680</v>
      </c>
      <c r="F13" s="66"/>
      <c r="G13" s="23"/>
      <c r="H13" s="23"/>
      <c r="I13" s="23"/>
      <c r="J13" s="32"/>
      <c r="K13" s="24"/>
      <c r="L13" s="32"/>
      <c r="M13" s="24"/>
      <c r="N13" s="32"/>
      <c r="O13" s="24"/>
      <c r="P13" s="32"/>
      <c r="Q13" s="24"/>
      <c r="R13" s="32"/>
      <c r="S13" s="24"/>
      <c r="T13" s="32"/>
      <c r="U13" s="24"/>
      <c r="V13" s="32"/>
      <c r="W13" s="24"/>
      <c r="X13" s="32"/>
      <c r="Y13" s="24"/>
    </row>
    <row r="14" spans="1:25" x14ac:dyDescent="0.25">
      <c r="A14" s="19">
        <v>11</v>
      </c>
      <c r="B14" s="36">
        <v>560023</v>
      </c>
      <c r="C14" s="37" t="s">
        <v>11</v>
      </c>
      <c r="D14" s="66"/>
      <c r="E14" s="23"/>
      <c r="F14" s="66"/>
      <c r="G14" s="23"/>
      <c r="H14" s="23"/>
      <c r="I14" s="23"/>
      <c r="J14" s="32"/>
      <c r="K14" s="24"/>
      <c r="L14" s="32"/>
      <c r="M14" s="24"/>
      <c r="N14" s="32"/>
      <c r="O14" s="24"/>
      <c r="P14" s="32"/>
      <c r="Q14" s="24"/>
      <c r="R14" s="32"/>
      <c r="S14" s="24"/>
      <c r="T14" s="32"/>
      <c r="U14" s="24"/>
      <c r="V14" s="32"/>
      <c r="W14" s="24"/>
      <c r="X14" s="32">
        <v>167674300</v>
      </c>
      <c r="Y14" s="24">
        <v>2416</v>
      </c>
    </row>
    <row r="15" spans="1:25" hidden="1" x14ac:dyDescent="0.25">
      <c r="A15" s="19">
        <v>12</v>
      </c>
      <c r="B15" s="36">
        <v>560196</v>
      </c>
      <c r="C15" s="37" t="s">
        <v>12</v>
      </c>
      <c r="D15" s="66"/>
      <c r="E15" s="23"/>
      <c r="F15" s="66"/>
      <c r="G15" s="23"/>
      <c r="H15" s="23"/>
      <c r="I15" s="23"/>
      <c r="J15" s="32"/>
      <c r="K15" s="24"/>
      <c r="L15" s="32"/>
      <c r="M15" s="24"/>
      <c r="N15" s="32"/>
      <c r="O15" s="24"/>
      <c r="P15" s="32"/>
      <c r="Q15" s="24"/>
      <c r="R15" s="32"/>
      <c r="S15" s="24"/>
      <c r="T15" s="32"/>
      <c r="U15" s="24"/>
      <c r="V15" s="32"/>
      <c r="W15" s="24"/>
      <c r="X15" s="32"/>
      <c r="Y15" s="24"/>
    </row>
    <row r="16" spans="1:25" x14ac:dyDescent="0.25">
      <c r="A16" s="19">
        <v>13</v>
      </c>
      <c r="B16" s="43">
        <v>560255</v>
      </c>
      <c r="C16" s="39" t="s">
        <v>13</v>
      </c>
      <c r="D16" s="67"/>
      <c r="E16" s="25"/>
      <c r="F16" s="67"/>
      <c r="G16" s="25"/>
      <c r="H16" s="25"/>
      <c r="I16" s="25"/>
      <c r="J16" s="32"/>
      <c r="K16" s="24"/>
      <c r="L16" s="32">
        <v>9880380</v>
      </c>
      <c r="M16" s="24">
        <v>300</v>
      </c>
      <c r="N16" s="32">
        <v>1670736.6</v>
      </c>
      <c r="O16" s="24">
        <v>45</v>
      </c>
      <c r="P16" s="32">
        <v>3253016.35</v>
      </c>
      <c r="Q16" s="24">
        <v>149</v>
      </c>
      <c r="R16" s="32"/>
      <c r="S16" s="24"/>
      <c r="T16" s="32"/>
      <c r="U16" s="24"/>
      <c r="V16" s="32"/>
      <c r="W16" s="24"/>
      <c r="X16" s="32"/>
      <c r="Y16" s="24"/>
    </row>
    <row r="17" spans="1:25" hidden="1" x14ac:dyDescent="0.25">
      <c r="A17" s="19">
        <v>14</v>
      </c>
      <c r="B17" s="40">
        <v>560261</v>
      </c>
      <c r="C17" s="39" t="s">
        <v>14</v>
      </c>
      <c r="D17" s="67"/>
      <c r="E17" s="25"/>
      <c r="F17" s="67"/>
      <c r="G17" s="25"/>
      <c r="H17" s="25"/>
      <c r="I17" s="25"/>
      <c r="J17" s="32"/>
      <c r="K17" s="24"/>
      <c r="L17" s="32"/>
      <c r="M17" s="24"/>
      <c r="N17" s="32"/>
      <c r="O17" s="24"/>
      <c r="P17" s="32"/>
      <c r="Q17" s="24"/>
      <c r="R17" s="32"/>
      <c r="S17" s="24"/>
      <c r="T17" s="32"/>
      <c r="U17" s="24"/>
      <c r="V17" s="32"/>
      <c r="W17" s="24"/>
      <c r="X17" s="32"/>
      <c r="Y17" s="24"/>
    </row>
    <row r="18" spans="1:25" x14ac:dyDescent="0.25">
      <c r="A18" s="19">
        <v>15</v>
      </c>
      <c r="B18" s="36">
        <v>560014</v>
      </c>
      <c r="C18" s="37" t="s">
        <v>15</v>
      </c>
      <c r="D18" s="66">
        <v>2519912.2599999998</v>
      </c>
      <c r="E18" s="23">
        <v>187</v>
      </c>
      <c r="F18" s="66"/>
      <c r="G18" s="23"/>
      <c r="H18" s="23"/>
      <c r="I18" s="23"/>
      <c r="J18" s="32"/>
      <c r="K18" s="24"/>
      <c r="L18" s="32"/>
      <c r="M18" s="24"/>
      <c r="N18" s="32"/>
      <c r="O18" s="24"/>
      <c r="P18" s="32"/>
      <c r="Q18" s="24"/>
      <c r="R18" s="32"/>
      <c r="S18" s="24"/>
      <c r="T18" s="32"/>
      <c r="U18" s="24"/>
      <c r="V18" s="32"/>
      <c r="W18" s="24"/>
      <c r="X18" s="32"/>
      <c r="Y18" s="24"/>
    </row>
    <row r="19" spans="1:25" x14ac:dyDescent="0.25">
      <c r="A19" s="19">
        <v>16</v>
      </c>
      <c r="B19" s="38">
        <v>560267</v>
      </c>
      <c r="C19" s="39" t="s">
        <v>16</v>
      </c>
      <c r="D19" s="66">
        <v>102389670.84</v>
      </c>
      <c r="E19" s="23">
        <v>5813</v>
      </c>
      <c r="F19" s="66"/>
      <c r="G19" s="23"/>
      <c r="H19" s="23"/>
      <c r="I19" s="23"/>
      <c r="J19" s="32"/>
      <c r="K19" s="24"/>
      <c r="L19" s="32"/>
      <c r="M19" s="24"/>
      <c r="N19" s="32"/>
      <c r="O19" s="24"/>
      <c r="P19" s="32"/>
      <c r="Q19" s="24"/>
      <c r="R19" s="32"/>
      <c r="S19" s="24"/>
      <c r="T19" s="32">
        <v>58609195.899999999</v>
      </c>
      <c r="U19" s="24">
        <v>1642</v>
      </c>
      <c r="V19" s="32"/>
      <c r="W19" s="24"/>
      <c r="X19" s="32"/>
      <c r="Y19" s="24"/>
    </row>
    <row r="20" spans="1:25" x14ac:dyDescent="0.25">
      <c r="A20" s="19">
        <v>17</v>
      </c>
      <c r="B20" s="36">
        <v>560020</v>
      </c>
      <c r="C20" s="37" t="s">
        <v>17</v>
      </c>
      <c r="D20" s="66">
        <v>19602148.829999998</v>
      </c>
      <c r="E20" s="23">
        <v>1161</v>
      </c>
      <c r="F20" s="66">
        <v>3350447.31</v>
      </c>
      <c r="G20" s="23">
        <v>70</v>
      </c>
      <c r="H20" s="23"/>
      <c r="I20" s="23"/>
      <c r="J20" s="32"/>
      <c r="K20" s="24"/>
      <c r="L20" s="32"/>
      <c r="M20" s="24"/>
      <c r="N20" s="32"/>
      <c r="O20" s="24"/>
      <c r="P20" s="32"/>
      <c r="Q20" s="24"/>
      <c r="R20" s="32"/>
      <c r="S20" s="24"/>
      <c r="T20" s="32"/>
      <c r="U20" s="24"/>
      <c r="V20" s="32"/>
      <c r="W20" s="24"/>
      <c r="X20" s="32"/>
      <c r="Y20" s="24"/>
    </row>
    <row r="21" spans="1:25" ht="31.5" x14ac:dyDescent="0.25">
      <c r="A21" s="19">
        <v>18</v>
      </c>
      <c r="B21" s="38">
        <v>560268</v>
      </c>
      <c r="C21" s="39" t="s">
        <v>18</v>
      </c>
      <c r="D21" s="66">
        <v>88394034.810000002</v>
      </c>
      <c r="E21" s="23">
        <v>4349</v>
      </c>
      <c r="F21" s="66"/>
      <c r="G21" s="23"/>
      <c r="H21" s="23"/>
      <c r="I21" s="23"/>
      <c r="J21" s="32">
        <v>622098</v>
      </c>
      <c r="K21" s="24">
        <v>20</v>
      </c>
      <c r="L21" s="32">
        <v>2505062.6</v>
      </c>
      <c r="M21" s="24">
        <v>71</v>
      </c>
      <c r="N21" s="32">
        <v>2970342.42</v>
      </c>
      <c r="O21" s="24">
        <v>85</v>
      </c>
      <c r="P21" s="32"/>
      <c r="Q21" s="24"/>
      <c r="R21" s="32"/>
      <c r="S21" s="24"/>
      <c r="T21" s="62">
        <v>58609195.899999999</v>
      </c>
      <c r="U21" s="63">
        <v>1642</v>
      </c>
      <c r="V21" s="32"/>
      <c r="W21" s="24"/>
      <c r="X21" s="32"/>
      <c r="Y21" s="24"/>
    </row>
    <row r="22" spans="1:25" x14ac:dyDescent="0.25">
      <c r="A22" s="19">
        <v>19</v>
      </c>
      <c r="B22" s="36">
        <v>560024</v>
      </c>
      <c r="C22" s="37" t="s">
        <v>19</v>
      </c>
      <c r="D22" s="66">
        <v>117193993.98999999</v>
      </c>
      <c r="E22" s="23">
        <v>3598</v>
      </c>
      <c r="F22" s="66"/>
      <c r="G22" s="23"/>
      <c r="H22" s="23">
        <v>47785250.890000001</v>
      </c>
      <c r="I22" s="23">
        <v>956</v>
      </c>
      <c r="J22" s="32"/>
      <c r="K22" s="24"/>
      <c r="L22" s="32"/>
      <c r="M22" s="24"/>
      <c r="N22" s="32"/>
      <c r="O22" s="24"/>
      <c r="P22" s="32"/>
      <c r="Q22" s="24"/>
      <c r="R22" s="32"/>
      <c r="S22" s="24"/>
      <c r="T22" s="32"/>
      <c r="U22" s="24"/>
      <c r="V22" s="32"/>
      <c r="W22" s="24"/>
      <c r="X22" s="32"/>
      <c r="Y22" s="24"/>
    </row>
    <row r="23" spans="1:25" x14ac:dyDescent="0.25">
      <c r="A23" s="19">
        <v>20</v>
      </c>
      <c r="B23" s="38">
        <v>560265</v>
      </c>
      <c r="C23" s="39" t="s">
        <v>20</v>
      </c>
      <c r="D23" s="66">
        <v>70907059.659999996</v>
      </c>
      <c r="E23" s="23">
        <v>4777</v>
      </c>
      <c r="F23" s="66"/>
      <c r="G23" s="23"/>
      <c r="H23" s="23"/>
      <c r="I23" s="23"/>
      <c r="J23" s="32"/>
      <c r="K23" s="24"/>
      <c r="L23" s="32"/>
      <c r="M23" s="24"/>
      <c r="N23" s="32"/>
      <c r="O23" s="24"/>
      <c r="P23" s="32"/>
      <c r="Q23" s="24"/>
      <c r="R23" s="32"/>
      <c r="S23" s="24"/>
      <c r="T23" s="32"/>
      <c r="U23" s="24"/>
      <c r="V23" s="32"/>
      <c r="W23" s="24"/>
      <c r="X23" s="32"/>
      <c r="Y23" s="24"/>
    </row>
    <row r="24" spans="1:25" hidden="1" x14ac:dyDescent="0.25">
      <c r="A24" s="19">
        <v>21</v>
      </c>
      <c r="B24" s="36">
        <v>560109</v>
      </c>
      <c r="C24" s="37" t="s">
        <v>21</v>
      </c>
      <c r="D24" s="66"/>
      <c r="E24" s="23"/>
      <c r="F24" s="66"/>
      <c r="G24" s="23"/>
      <c r="H24" s="23"/>
      <c r="I24" s="23"/>
      <c r="J24" s="32"/>
      <c r="K24" s="24"/>
      <c r="L24" s="32"/>
      <c r="M24" s="24"/>
      <c r="N24" s="32"/>
      <c r="O24" s="24"/>
      <c r="P24" s="32"/>
      <c r="Q24" s="24"/>
      <c r="R24" s="32"/>
      <c r="S24" s="24"/>
      <c r="T24" s="32"/>
      <c r="U24" s="24"/>
      <c r="V24" s="32"/>
      <c r="W24" s="24"/>
      <c r="X24" s="32"/>
      <c r="Y24" s="24"/>
    </row>
    <row r="25" spans="1:25" x14ac:dyDescent="0.25">
      <c r="A25" s="19">
        <v>22</v>
      </c>
      <c r="B25" s="36">
        <v>560325</v>
      </c>
      <c r="C25" s="37" t="s">
        <v>22</v>
      </c>
      <c r="D25" s="66">
        <v>66490562.600000001</v>
      </c>
      <c r="E25" s="23">
        <v>3761</v>
      </c>
      <c r="F25" s="66"/>
      <c r="G25" s="23"/>
      <c r="H25" s="23"/>
      <c r="I25" s="23"/>
      <c r="J25" s="32"/>
      <c r="K25" s="24"/>
      <c r="L25" s="32"/>
      <c r="M25" s="24"/>
      <c r="N25" s="32"/>
      <c r="O25" s="24"/>
      <c r="P25" s="32"/>
      <c r="Q25" s="24"/>
      <c r="R25" s="32"/>
      <c r="S25" s="24"/>
      <c r="T25" s="32"/>
      <c r="U25" s="24"/>
      <c r="V25" s="32"/>
      <c r="W25" s="24"/>
      <c r="X25" s="32"/>
      <c r="Y25" s="24"/>
    </row>
    <row r="26" spans="1:25" x14ac:dyDescent="0.25">
      <c r="A26" s="19">
        <v>23</v>
      </c>
      <c r="B26" s="36">
        <v>560033</v>
      </c>
      <c r="C26" s="37" t="s">
        <v>23</v>
      </c>
      <c r="D26" s="66">
        <v>15716762.529999999</v>
      </c>
      <c r="E26" s="23">
        <v>1279</v>
      </c>
      <c r="F26" s="66"/>
      <c r="G26" s="23"/>
      <c r="H26" s="23"/>
      <c r="I26" s="23"/>
      <c r="J26" s="32"/>
      <c r="K26" s="24"/>
      <c r="L26" s="32"/>
      <c r="M26" s="24"/>
      <c r="N26" s="32"/>
      <c r="O26" s="24"/>
      <c r="P26" s="32"/>
      <c r="Q26" s="24"/>
      <c r="R26" s="32"/>
      <c r="S26" s="24"/>
      <c r="T26" s="32"/>
      <c r="U26" s="24"/>
      <c r="V26" s="32"/>
      <c r="W26" s="24"/>
      <c r="X26" s="32"/>
      <c r="Y26" s="24"/>
    </row>
    <row r="27" spans="1:25" x14ac:dyDescent="0.25">
      <c r="A27" s="19">
        <v>24</v>
      </c>
      <c r="B27" s="36">
        <v>560035</v>
      </c>
      <c r="C27" s="37" t="s">
        <v>24</v>
      </c>
      <c r="D27" s="66">
        <v>44186745.399999999</v>
      </c>
      <c r="E27" s="23">
        <v>1951</v>
      </c>
      <c r="F27" s="66"/>
      <c r="G27" s="23"/>
      <c r="H27" s="23">
        <v>2947676.8</v>
      </c>
      <c r="I27" s="23">
        <v>80</v>
      </c>
      <c r="J27" s="32"/>
      <c r="K27" s="24"/>
      <c r="L27" s="32"/>
      <c r="M27" s="24"/>
      <c r="N27" s="32"/>
      <c r="O27" s="24"/>
      <c r="P27" s="32"/>
      <c r="Q27" s="24"/>
      <c r="R27" s="32"/>
      <c r="S27" s="24"/>
      <c r="T27" s="32"/>
      <c r="U27" s="24"/>
      <c r="V27" s="32"/>
      <c r="W27" s="24"/>
      <c r="X27" s="32"/>
      <c r="Y27" s="24"/>
    </row>
    <row r="28" spans="1:25" hidden="1" x14ac:dyDescent="0.25">
      <c r="A28" s="19">
        <v>25</v>
      </c>
      <c r="B28" s="36">
        <v>560037</v>
      </c>
      <c r="C28" s="37" t="s">
        <v>25</v>
      </c>
      <c r="D28" s="66"/>
      <c r="E28" s="23"/>
      <c r="F28" s="66"/>
      <c r="G28" s="23"/>
      <c r="H28" s="23"/>
      <c r="I28" s="23"/>
      <c r="J28" s="32"/>
      <c r="K28" s="24"/>
      <c r="L28" s="32"/>
      <c r="M28" s="24"/>
      <c r="N28" s="32"/>
      <c r="O28" s="24"/>
      <c r="P28" s="32"/>
      <c r="Q28" s="24"/>
      <c r="R28" s="32"/>
      <c r="S28" s="24"/>
      <c r="T28" s="32"/>
      <c r="U28" s="24"/>
      <c r="V28" s="32"/>
      <c r="W28" s="24"/>
      <c r="X28" s="32"/>
      <c r="Y28" s="24"/>
    </row>
    <row r="29" spans="1:25" x14ac:dyDescent="0.25">
      <c r="A29" s="19">
        <v>26</v>
      </c>
      <c r="B29" s="36">
        <v>560206</v>
      </c>
      <c r="C29" s="37" t="s">
        <v>26</v>
      </c>
      <c r="D29" s="66">
        <v>25570232.940000001</v>
      </c>
      <c r="E29" s="23">
        <v>1406</v>
      </c>
      <c r="F29" s="66"/>
      <c r="G29" s="23"/>
      <c r="H29" s="23"/>
      <c r="I29" s="23"/>
      <c r="J29" s="32"/>
      <c r="K29" s="24"/>
      <c r="L29" s="32"/>
      <c r="M29" s="24"/>
      <c r="N29" s="32"/>
      <c r="O29" s="24"/>
      <c r="P29" s="32"/>
      <c r="Q29" s="24"/>
      <c r="R29" s="32"/>
      <c r="S29" s="24"/>
      <c r="T29" s="32">
        <v>871444.54</v>
      </c>
      <c r="U29" s="24">
        <v>100</v>
      </c>
      <c r="V29" s="32">
        <v>27319578.25</v>
      </c>
      <c r="W29" s="24">
        <v>216</v>
      </c>
      <c r="X29" s="32"/>
      <c r="Y29" s="24"/>
    </row>
    <row r="30" spans="1:25" x14ac:dyDescent="0.25">
      <c r="A30" s="19">
        <v>27</v>
      </c>
      <c r="B30" s="36">
        <v>560041</v>
      </c>
      <c r="C30" s="37" t="s">
        <v>27</v>
      </c>
      <c r="D30" s="66">
        <v>24283467.649999999</v>
      </c>
      <c r="E30" s="23">
        <v>1110</v>
      </c>
      <c r="F30" s="66"/>
      <c r="G30" s="23"/>
      <c r="H30" s="23"/>
      <c r="I30" s="23"/>
      <c r="J30" s="32"/>
      <c r="K30" s="24"/>
      <c r="L30" s="32"/>
      <c r="M30" s="24"/>
      <c r="N30" s="32"/>
      <c r="O30" s="24"/>
      <c r="P30" s="32"/>
      <c r="Q30" s="24"/>
      <c r="R30" s="32"/>
      <c r="S30" s="24"/>
      <c r="T30" s="32"/>
      <c r="U30" s="24"/>
      <c r="V30" s="32"/>
      <c r="W30" s="24"/>
      <c r="X30" s="32"/>
      <c r="Y30" s="24"/>
    </row>
    <row r="31" spans="1:25" hidden="1" x14ac:dyDescent="0.25">
      <c r="A31" s="19">
        <v>28</v>
      </c>
      <c r="B31" s="36">
        <v>560042</v>
      </c>
      <c r="C31" s="37" t="s">
        <v>28</v>
      </c>
      <c r="D31" s="66"/>
      <c r="E31" s="23"/>
      <c r="F31" s="66"/>
      <c r="G31" s="23"/>
      <c r="H31" s="23"/>
      <c r="I31" s="23"/>
      <c r="J31" s="32"/>
      <c r="K31" s="24"/>
      <c r="L31" s="32"/>
      <c r="M31" s="24"/>
      <c r="N31" s="32"/>
      <c r="O31" s="24"/>
      <c r="P31" s="32"/>
      <c r="Q31" s="24"/>
      <c r="R31" s="32"/>
      <c r="S31" s="24"/>
      <c r="T31" s="32"/>
      <c r="U31" s="24"/>
      <c r="V31" s="32"/>
      <c r="W31" s="24"/>
      <c r="X31" s="32"/>
      <c r="Y31" s="24"/>
    </row>
    <row r="32" spans="1:25" x14ac:dyDescent="0.25">
      <c r="A32" s="19">
        <v>29</v>
      </c>
      <c r="B32" s="36">
        <v>560043</v>
      </c>
      <c r="C32" s="37" t="s">
        <v>29</v>
      </c>
      <c r="D32" s="66">
        <v>10891002.300000001</v>
      </c>
      <c r="E32" s="23">
        <v>737</v>
      </c>
      <c r="F32" s="66"/>
      <c r="G32" s="23"/>
      <c r="H32" s="23"/>
      <c r="I32" s="23"/>
      <c r="J32" s="32"/>
      <c r="K32" s="24"/>
      <c r="L32" s="32"/>
      <c r="M32" s="24"/>
      <c r="N32" s="32"/>
      <c r="O32" s="24"/>
      <c r="P32" s="32"/>
      <c r="Q32" s="24"/>
      <c r="R32" s="32"/>
      <c r="S32" s="24"/>
      <c r="T32" s="32"/>
      <c r="U32" s="24"/>
      <c r="V32" s="171"/>
      <c r="W32" s="172"/>
      <c r="X32" s="32"/>
      <c r="Y32" s="24"/>
    </row>
    <row r="33" spans="1:25" ht="31.5" x14ac:dyDescent="0.25">
      <c r="A33" s="19">
        <v>30</v>
      </c>
      <c r="B33" s="42">
        <v>560214</v>
      </c>
      <c r="C33" s="37" t="s">
        <v>30</v>
      </c>
      <c r="D33" s="66">
        <v>60593900.619999997</v>
      </c>
      <c r="E33" s="23">
        <v>3937</v>
      </c>
      <c r="F33" s="66"/>
      <c r="G33" s="23"/>
      <c r="H33" s="23">
        <v>7740426.3499999996</v>
      </c>
      <c r="I33" s="23">
        <v>251</v>
      </c>
      <c r="J33" s="32"/>
      <c r="K33" s="24"/>
      <c r="L33" s="32"/>
      <c r="M33" s="24"/>
      <c r="N33" s="32"/>
      <c r="O33" s="24"/>
      <c r="P33" s="32"/>
      <c r="Q33" s="24"/>
      <c r="R33" s="32"/>
      <c r="S33" s="24"/>
      <c r="T33" s="32">
        <v>53922576.490000002</v>
      </c>
      <c r="U33" s="24">
        <v>824</v>
      </c>
      <c r="V33" s="32"/>
      <c r="W33" s="24"/>
      <c r="X33" s="32"/>
      <c r="Y33" s="24"/>
    </row>
    <row r="34" spans="1:25" x14ac:dyDescent="0.25">
      <c r="A34" s="19">
        <v>31</v>
      </c>
      <c r="B34" s="38">
        <v>560275</v>
      </c>
      <c r="C34" s="39" t="s">
        <v>31</v>
      </c>
      <c r="D34" s="66">
        <v>27638210.170000002</v>
      </c>
      <c r="E34" s="23">
        <v>1744</v>
      </c>
      <c r="F34" s="66"/>
      <c r="G34" s="23"/>
      <c r="H34" s="23"/>
      <c r="I34" s="23"/>
      <c r="J34" s="32"/>
      <c r="K34" s="24"/>
      <c r="L34" s="32"/>
      <c r="M34" s="24"/>
      <c r="N34" s="32"/>
      <c r="O34" s="24"/>
      <c r="P34" s="32"/>
      <c r="Q34" s="24"/>
      <c r="R34" s="32"/>
      <c r="S34" s="24"/>
      <c r="T34" s="32">
        <v>33377164.219999999</v>
      </c>
      <c r="U34" s="24">
        <v>816</v>
      </c>
      <c r="V34" s="171"/>
      <c r="W34" s="172"/>
      <c r="X34" s="32"/>
      <c r="Y34" s="24"/>
    </row>
    <row r="35" spans="1:25" hidden="1" x14ac:dyDescent="0.25">
      <c r="A35" s="19">
        <v>32</v>
      </c>
      <c r="B35" s="36">
        <v>560048</v>
      </c>
      <c r="C35" s="37" t="s">
        <v>32</v>
      </c>
      <c r="D35" s="66"/>
      <c r="E35" s="23"/>
      <c r="F35" s="66"/>
      <c r="G35" s="23"/>
      <c r="H35" s="23"/>
      <c r="I35" s="23"/>
      <c r="J35" s="32"/>
      <c r="K35" s="24"/>
      <c r="L35" s="32"/>
      <c r="M35" s="24"/>
      <c r="N35" s="32"/>
      <c r="O35" s="24"/>
      <c r="P35" s="32"/>
      <c r="Q35" s="24"/>
      <c r="R35" s="32"/>
      <c r="S35" s="24"/>
      <c r="T35" s="32"/>
      <c r="U35" s="24"/>
      <c r="V35" s="32"/>
      <c r="W35" s="24"/>
      <c r="X35" s="32"/>
      <c r="Y35" s="24"/>
    </row>
    <row r="36" spans="1:25" x14ac:dyDescent="0.25">
      <c r="A36" s="19">
        <v>33</v>
      </c>
      <c r="B36" s="38">
        <v>560269</v>
      </c>
      <c r="C36" s="39" t="s">
        <v>33</v>
      </c>
      <c r="D36" s="66">
        <v>19170035.25</v>
      </c>
      <c r="E36" s="23">
        <v>1214</v>
      </c>
      <c r="F36" s="66"/>
      <c r="G36" s="23"/>
      <c r="H36" s="23"/>
      <c r="I36" s="23"/>
      <c r="J36" s="32"/>
      <c r="K36" s="24"/>
      <c r="L36" s="32"/>
      <c r="M36" s="24"/>
      <c r="N36" s="32"/>
      <c r="O36" s="24"/>
      <c r="P36" s="32"/>
      <c r="Q36" s="24"/>
      <c r="R36" s="32"/>
      <c r="S36" s="24"/>
      <c r="T36" s="32">
        <v>1490170.16</v>
      </c>
      <c r="U36" s="24">
        <v>171</v>
      </c>
      <c r="V36" s="32"/>
      <c r="W36" s="24"/>
      <c r="X36" s="32"/>
      <c r="Y36" s="24"/>
    </row>
    <row r="37" spans="1:25" x14ac:dyDescent="0.25">
      <c r="A37" s="19">
        <v>34</v>
      </c>
      <c r="B37" s="36">
        <v>560055</v>
      </c>
      <c r="C37" s="37" t="s">
        <v>34</v>
      </c>
      <c r="D37" s="66">
        <v>6216628.2300000004</v>
      </c>
      <c r="E37" s="23">
        <v>410</v>
      </c>
      <c r="F37" s="66"/>
      <c r="G37" s="23"/>
      <c r="H37" s="23"/>
      <c r="I37" s="23"/>
      <c r="J37" s="32"/>
      <c r="K37" s="24"/>
      <c r="L37" s="32"/>
      <c r="M37" s="24"/>
      <c r="N37" s="32"/>
      <c r="O37" s="24"/>
      <c r="P37" s="32"/>
      <c r="Q37" s="24"/>
      <c r="R37" s="32"/>
      <c r="S37" s="24"/>
      <c r="T37" s="32"/>
      <c r="U37" s="24"/>
      <c r="V37" s="32"/>
      <c r="W37" s="24"/>
      <c r="X37" s="32"/>
      <c r="Y37" s="24"/>
    </row>
    <row r="38" spans="1:25" x14ac:dyDescent="0.25">
      <c r="A38" s="19">
        <v>35</v>
      </c>
      <c r="B38" s="36">
        <v>560056</v>
      </c>
      <c r="C38" s="37" t="s">
        <v>35</v>
      </c>
      <c r="D38" s="66">
        <v>7523047.8600000003</v>
      </c>
      <c r="E38" s="23">
        <v>470</v>
      </c>
      <c r="F38" s="66"/>
      <c r="G38" s="23"/>
      <c r="H38" s="23"/>
      <c r="I38" s="23"/>
      <c r="J38" s="32"/>
      <c r="K38" s="24"/>
      <c r="L38" s="32"/>
      <c r="M38" s="24"/>
      <c r="N38" s="32"/>
      <c r="O38" s="24"/>
      <c r="P38" s="32"/>
      <c r="Q38" s="24"/>
      <c r="R38" s="32"/>
      <c r="S38" s="24"/>
      <c r="T38" s="32"/>
      <c r="U38" s="24"/>
      <c r="V38" s="32"/>
      <c r="W38" s="24"/>
      <c r="X38" s="32"/>
      <c r="Y38" s="24"/>
    </row>
    <row r="39" spans="1:25" x14ac:dyDescent="0.25">
      <c r="A39" s="19">
        <v>36</v>
      </c>
      <c r="B39" s="36">
        <v>560057</v>
      </c>
      <c r="C39" s="37" t="s">
        <v>36</v>
      </c>
      <c r="D39" s="66">
        <v>6768289.3700000001</v>
      </c>
      <c r="E39" s="23">
        <v>422</v>
      </c>
      <c r="F39" s="66"/>
      <c r="G39" s="23"/>
      <c r="H39" s="23"/>
      <c r="I39" s="23"/>
      <c r="J39" s="32"/>
      <c r="K39" s="24"/>
      <c r="L39" s="32"/>
      <c r="M39" s="24"/>
      <c r="N39" s="32"/>
      <c r="O39" s="24"/>
      <c r="P39" s="32"/>
      <c r="Q39" s="24"/>
      <c r="R39" s="32"/>
      <c r="S39" s="24"/>
      <c r="T39" s="32"/>
      <c r="U39" s="24"/>
      <c r="V39" s="32"/>
      <c r="W39" s="24"/>
      <c r="X39" s="32"/>
      <c r="Y39" s="24"/>
    </row>
    <row r="40" spans="1:25" x14ac:dyDescent="0.25">
      <c r="A40" s="19">
        <v>37</v>
      </c>
      <c r="B40" s="38">
        <v>560270</v>
      </c>
      <c r="C40" s="37" t="s">
        <v>37</v>
      </c>
      <c r="D40" s="66">
        <v>23796253.719999999</v>
      </c>
      <c r="E40" s="23">
        <v>1647</v>
      </c>
      <c r="F40" s="66"/>
      <c r="G40" s="23"/>
      <c r="H40" s="23"/>
      <c r="I40" s="23"/>
      <c r="J40" s="32"/>
      <c r="K40" s="24"/>
      <c r="L40" s="32"/>
      <c r="M40" s="24"/>
      <c r="N40" s="32"/>
      <c r="O40" s="24"/>
      <c r="P40" s="32"/>
      <c r="Q40" s="24"/>
      <c r="R40" s="32"/>
      <c r="S40" s="24"/>
      <c r="T40" s="32"/>
      <c r="U40" s="24"/>
      <c r="V40" s="32"/>
      <c r="W40" s="24"/>
      <c r="X40" s="32"/>
      <c r="Y40" s="24"/>
    </row>
    <row r="41" spans="1:25" x14ac:dyDescent="0.25">
      <c r="A41" s="19">
        <v>38</v>
      </c>
      <c r="B41" s="36">
        <v>560058</v>
      </c>
      <c r="C41" s="37" t="s">
        <v>38</v>
      </c>
      <c r="D41" s="66">
        <v>21228695.84</v>
      </c>
      <c r="E41" s="23">
        <v>1443</v>
      </c>
      <c r="F41" s="66"/>
      <c r="G41" s="23"/>
      <c r="H41" s="23"/>
      <c r="I41" s="23"/>
      <c r="J41" s="32"/>
      <c r="K41" s="24"/>
      <c r="L41" s="32"/>
      <c r="M41" s="24"/>
      <c r="N41" s="32"/>
      <c r="O41" s="24"/>
      <c r="P41" s="32"/>
      <c r="Q41" s="24"/>
      <c r="R41" s="32"/>
      <c r="S41" s="24"/>
      <c r="T41" s="32"/>
      <c r="U41" s="24"/>
      <c r="V41" s="32"/>
      <c r="W41" s="24"/>
      <c r="X41" s="32"/>
      <c r="Y41" s="24"/>
    </row>
    <row r="42" spans="1:25" x14ac:dyDescent="0.25">
      <c r="A42" s="19">
        <v>39</v>
      </c>
      <c r="B42" s="36">
        <v>560059</v>
      </c>
      <c r="C42" s="37" t="s">
        <v>39</v>
      </c>
      <c r="D42" s="66">
        <v>6065099.2300000004</v>
      </c>
      <c r="E42" s="23">
        <v>435</v>
      </c>
      <c r="F42" s="66"/>
      <c r="G42" s="23"/>
      <c r="H42" s="23"/>
      <c r="I42" s="23"/>
      <c r="J42" s="32"/>
      <c r="K42" s="24"/>
      <c r="L42" s="32"/>
      <c r="M42" s="24"/>
      <c r="N42" s="32"/>
      <c r="O42" s="24"/>
      <c r="P42" s="32"/>
      <c r="Q42" s="24"/>
      <c r="R42" s="32"/>
      <c r="S42" s="24"/>
      <c r="T42" s="32"/>
      <c r="U42" s="24"/>
      <c r="V42" s="32"/>
      <c r="W42" s="24"/>
      <c r="X42" s="32"/>
      <c r="Y42" s="24"/>
    </row>
    <row r="43" spans="1:25" x14ac:dyDescent="0.25">
      <c r="A43" s="19">
        <v>40</v>
      </c>
      <c r="B43" s="36">
        <v>560061</v>
      </c>
      <c r="C43" s="37" t="s">
        <v>40</v>
      </c>
      <c r="D43" s="66">
        <v>9677574.6899999995</v>
      </c>
      <c r="E43" s="23">
        <v>677</v>
      </c>
      <c r="F43" s="66"/>
      <c r="G43" s="23"/>
      <c r="H43" s="23"/>
      <c r="I43" s="23"/>
      <c r="J43" s="32"/>
      <c r="K43" s="24"/>
      <c r="L43" s="32"/>
      <c r="M43" s="24"/>
      <c r="N43" s="32"/>
      <c r="O43" s="24"/>
      <c r="P43" s="32"/>
      <c r="Q43" s="24"/>
      <c r="R43" s="32"/>
      <c r="S43" s="24"/>
      <c r="T43" s="32"/>
      <c r="U43" s="24"/>
      <c r="V43" s="32"/>
      <c r="W43" s="24"/>
      <c r="X43" s="32"/>
      <c r="Y43" s="24"/>
    </row>
    <row r="44" spans="1:25" x14ac:dyDescent="0.25">
      <c r="A44" s="19">
        <v>41</v>
      </c>
      <c r="B44" s="38">
        <v>560338</v>
      </c>
      <c r="C44" s="39" t="s">
        <v>41</v>
      </c>
      <c r="D44" s="68">
        <v>28957193.699999999</v>
      </c>
      <c r="E44" s="26">
        <v>1937</v>
      </c>
      <c r="F44" s="68"/>
      <c r="G44" s="26"/>
      <c r="H44" s="26"/>
      <c r="I44" s="26"/>
      <c r="J44" s="32"/>
      <c r="K44" s="24"/>
      <c r="L44" s="32"/>
      <c r="M44" s="24"/>
      <c r="N44" s="32"/>
      <c r="O44" s="24"/>
      <c r="P44" s="32"/>
      <c r="Q44" s="24"/>
      <c r="R44" s="32"/>
      <c r="S44" s="24"/>
      <c r="T44" s="32">
        <v>871444.54</v>
      </c>
      <c r="U44" s="24">
        <v>100</v>
      </c>
      <c r="V44" s="32"/>
      <c r="W44" s="24"/>
      <c r="X44" s="32"/>
      <c r="Y44" s="24"/>
    </row>
    <row r="45" spans="1:25" x14ac:dyDescent="0.25">
      <c r="A45" s="19">
        <v>42</v>
      </c>
      <c r="B45" s="36">
        <v>560064</v>
      </c>
      <c r="C45" s="37" t="s">
        <v>42</v>
      </c>
      <c r="D45" s="66">
        <v>17746908.469999999</v>
      </c>
      <c r="E45" s="23">
        <v>1140</v>
      </c>
      <c r="F45" s="66"/>
      <c r="G45" s="23"/>
      <c r="H45" s="23"/>
      <c r="I45" s="23"/>
      <c r="J45" s="32"/>
      <c r="K45" s="24"/>
      <c r="L45" s="32"/>
      <c r="M45" s="24"/>
      <c r="N45" s="32"/>
      <c r="O45" s="24"/>
      <c r="P45" s="32"/>
      <c r="Q45" s="24"/>
      <c r="R45" s="32"/>
      <c r="S45" s="24"/>
      <c r="T45" s="32">
        <v>1348571.51</v>
      </c>
      <c r="U45" s="24">
        <v>136</v>
      </c>
      <c r="V45" s="32"/>
      <c r="W45" s="24"/>
      <c r="X45" s="32"/>
      <c r="Y45" s="24"/>
    </row>
    <row r="46" spans="1:25" x14ac:dyDescent="0.25">
      <c r="A46" s="19">
        <v>43</v>
      </c>
      <c r="B46" s="36">
        <v>560065</v>
      </c>
      <c r="C46" s="37" t="s">
        <v>43</v>
      </c>
      <c r="D46" s="66">
        <v>6687302.7999999998</v>
      </c>
      <c r="E46" s="23">
        <v>470</v>
      </c>
      <c r="F46" s="66"/>
      <c r="G46" s="23"/>
      <c r="H46" s="23"/>
      <c r="I46" s="23"/>
      <c r="J46" s="32"/>
      <c r="K46" s="24"/>
      <c r="L46" s="32"/>
      <c r="M46" s="24"/>
      <c r="N46" s="32"/>
      <c r="O46" s="24"/>
      <c r="P46" s="32"/>
      <c r="Q46" s="24"/>
      <c r="R46" s="32"/>
      <c r="S46" s="24"/>
      <c r="T46" s="32"/>
      <c r="U46" s="24"/>
      <c r="V46" s="32"/>
      <c r="W46" s="24"/>
      <c r="X46" s="32"/>
      <c r="Y46" s="24"/>
    </row>
    <row r="47" spans="1:25" x14ac:dyDescent="0.25">
      <c r="A47" s="19">
        <v>44</v>
      </c>
      <c r="B47" s="36">
        <v>560068</v>
      </c>
      <c r="C47" s="37" t="s">
        <v>44</v>
      </c>
      <c r="D47" s="66">
        <v>15698281.199999999</v>
      </c>
      <c r="E47" s="23">
        <v>1013</v>
      </c>
      <c r="F47" s="66"/>
      <c r="G47" s="23"/>
      <c r="H47" s="23"/>
      <c r="I47" s="23"/>
      <c r="J47" s="32"/>
      <c r="K47" s="24"/>
      <c r="L47" s="32"/>
      <c r="M47" s="24"/>
      <c r="N47" s="32"/>
      <c r="O47" s="24"/>
      <c r="P47" s="32"/>
      <c r="Q47" s="24"/>
      <c r="R47" s="32"/>
      <c r="S47" s="24"/>
      <c r="T47" s="32">
        <v>7042903.2000000002</v>
      </c>
      <c r="U47" s="24">
        <v>480</v>
      </c>
      <c r="V47" s="32"/>
      <c r="W47" s="24"/>
      <c r="X47" s="32"/>
      <c r="Y47" s="24"/>
    </row>
    <row r="48" spans="1:25" x14ac:dyDescent="0.25">
      <c r="A48" s="19">
        <v>45</v>
      </c>
      <c r="B48" s="36">
        <v>560069</v>
      </c>
      <c r="C48" s="37" t="s">
        <v>45</v>
      </c>
      <c r="D48" s="66">
        <v>9097512.8900000006</v>
      </c>
      <c r="E48" s="23">
        <v>586</v>
      </c>
      <c r="F48" s="66"/>
      <c r="G48" s="23"/>
      <c r="H48" s="23"/>
      <c r="I48" s="23"/>
      <c r="J48" s="32"/>
      <c r="K48" s="24"/>
      <c r="L48" s="32"/>
      <c r="M48" s="24"/>
      <c r="N48" s="32"/>
      <c r="O48" s="24"/>
      <c r="P48" s="32"/>
      <c r="Q48" s="24"/>
      <c r="R48" s="32"/>
      <c r="S48" s="24"/>
      <c r="T48" s="32">
        <v>1886155.85</v>
      </c>
      <c r="U48" s="24">
        <v>157</v>
      </c>
      <c r="V48" s="32"/>
      <c r="W48" s="24"/>
      <c r="X48" s="32"/>
      <c r="Y48" s="24"/>
    </row>
    <row r="49" spans="1:25" x14ac:dyDescent="0.25">
      <c r="A49" s="19">
        <v>46</v>
      </c>
      <c r="B49" s="36">
        <v>560070</v>
      </c>
      <c r="C49" s="37" t="s">
        <v>46</v>
      </c>
      <c r="D49" s="66">
        <v>40940452.539999999</v>
      </c>
      <c r="E49" s="23">
        <v>2829</v>
      </c>
      <c r="F49" s="66"/>
      <c r="G49" s="23"/>
      <c r="H49" s="23"/>
      <c r="I49" s="23"/>
      <c r="J49" s="32"/>
      <c r="K49" s="24"/>
      <c r="L49" s="32"/>
      <c r="M49" s="24"/>
      <c r="N49" s="32"/>
      <c r="O49" s="24"/>
      <c r="P49" s="32"/>
      <c r="Q49" s="24"/>
      <c r="R49" s="32"/>
      <c r="S49" s="24"/>
      <c r="T49" s="32">
        <v>102680885.17</v>
      </c>
      <c r="U49" s="24">
        <v>2586</v>
      </c>
      <c r="V49" s="32"/>
      <c r="W49" s="24"/>
      <c r="X49" s="32"/>
      <c r="Y49" s="24"/>
    </row>
    <row r="50" spans="1:25" x14ac:dyDescent="0.25">
      <c r="A50" s="19">
        <v>47</v>
      </c>
      <c r="B50" s="36">
        <v>560071</v>
      </c>
      <c r="C50" s="37" t="s">
        <v>47</v>
      </c>
      <c r="D50" s="66">
        <v>10717421.619999999</v>
      </c>
      <c r="E50" s="23">
        <v>704</v>
      </c>
      <c r="F50" s="66"/>
      <c r="G50" s="23"/>
      <c r="H50" s="23"/>
      <c r="I50" s="23"/>
      <c r="J50" s="32"/>
      <c r="K50" s="24"/>
      <c r="L50" s="32"/>
      <c r="M50" s="24"/>
      <c r="N50" s="32"/>
      <c r="O50" s="24"/>
      <c r="P50" s="32"/>
      <c r="Q50" s="24"/>
      <c r="R50" s="32"/>
      <c r="S50" s="24"/>
      <c r="T50" s="32"/>
      <c r="U50" s="24"/>
      <c r="V50" s="32"/>
      <c r="W50" s="24"/>
      <c r="X50" s="32"/>
      <c r="Y50" s="24"/>
    </row>
    <row r="51" spans="1:25" x14ac:dyDescent="0.25">
      <c r="A51" s="19">
        <v>48</v>
      </c>
      <c r="B51" s="36">
        <v>560072</v>
      </c>
      <c r="C51" s="37" t="s">
        <v>48</v>
      </c>
      <c r="D51" s="66">
        <v>11192206.15</v>
      </c>
      <c r="E51" s="23">
        <v>693</v>
      </c>
      <c r="F51" s="66"/>
      <c r="G51" s="23"/>
      <c r="H51" s="23"/>
      <c r="I51" s="23"/>
      <c r="J51" s="32"/>
      <c r="K51" s="24"/>
      <c r="L51" s="32"/>
      <c r="M51" s="24"/>
      <c r="N51" s="32"/>
      <c r="O51" s="24"/>
      <c r="P51" s="32"/>
      <c r="Q51" s="24"/>
      <c r="R51" s="32"/>
      <c r="S51" s="24"/>
      <c r="T51" s="32"/>
      <c r="U51" s="24"/>
      <c r="V51" s="32"/>
      <c r="W51" s="24"/>
      <c r="X51" s="32"/>
      <c r="Y51" s="24"/>
    </row>
    <row r="52" spans="1:25" x14ac:dyDescent="0.25">
      <c r="A52" s="19">
        <v>49</v>
      </c>
      <c r="B52" s="36">
        <v>560074</v>
      </c>
      <c r="C52" s="37" t="s">
        <v>49</v>
      </c>
      <c r="D52" s="66">
        <v>11173936.220000001</v>
      </c>
      <c r="E52" s="23">
        <v>696</v>
      </c>
      <c r="F52" s="66"/>
      <c r="G52" s="23"/>
      <c r="H52" s="23"/>
      <c r="I52" s="23"/>
      <c r="J52" s="32"/>
      <c r="K52" s="24"/>
      <c r="L52" s="32"/>
      <c r="M52" s="24"/>
      <c r="N52" s="32"/>
      <c r="O52" s="24"/>
      <c r="P52" s="32"/>
      <c r="Q52" s="24"/>
      <c r="R52" s="32"/>
      <c r="S52" s="24"/>
      <c r="T52" s="32"/>
      <c r="U52" s="24"/>
      <c r="V52" s="32"/>
      <c r="W52" s="24"/>
      <c r="X52" s="32"/>
      <c r="Y52" s="24"/>
    </row>
    <row r="53" spans="1:25" x14ac:dyDescent="0.25">
      <c r="A53" s="19">
        <v>50</v>
      </c>
      <c r="B53" s="36">
        <v>560075</v>
      </c>
      <c r="C53" s="37" t="s">
        <v>50</v>
      </c>
      <c r="D53" s="66">
        <v>17723374.030000001</v>
      </c>
      <c r="E53" s="23">
        <v>1248</v>
      </c>
      <c r="F53" s="66"/>
      <c r="G53" s="23"/>
      <c r="H53" s="23"/>
      <c r="I53" s="23"/>
      <c r="J53" s="32"/>
      <c r="K53" s="24"/>
      <c r="L53" s="32"/>
      <c r="M53" s="24"/>
      <c r="N53" s="32"/>
      <c r="O53" s="24"/>
      <c r="P53" s="32"/>
      <c r="Q53" s="24"/>
      <c r="R53" s="32"/>
      <c r="S53" s="24"/>
      <c r="T53" s="32">
        <v>871444.54</v>
      </c>
      <c r="U53" s="24">
        <v>100</v>
      </c>
      <c r="V53" s="32"/>
      <c r="W53" s="24"/>
      <c r="X53" s="32"/>
      <c r="Y53" s="24"/>
    </row>
    <row r="54" spans="1:25" x14ac:dyDescent="0.25">
      <c r="A54" s="19">
        <v>51</v>
      </c>
      <c r="B54" s="36">
        <v>560077</v>
      </c>
      <c r="C54" s="37" t="s">
        <v>51</v>
      </c>
      <c r="D54" s="66">
        <v>4045355.46</v>
      </c>
      <c r="E54" s="23">
        <v>267</v>
      </c>
      <c r="F54" s="66"/>
      <c r="G54" s="23"/>
      <c r="H54" s="23"/>
      <c r="I54" s="23"/>
      <c r="J54" s="32"/>
      <c r="K54" s="24"/>
      <c r="L54" s="32"/>
      <c r="M54" s="24"/>
      <c r="N54" s="32"/>
      <c r="O54" s="24"/>
      <c r="P54" s="32"/>
      <c r="Q54" s="24"/>
      <c r="R54" s="32"/>
      <c r="S54" s="24"/>
      <c r="T54" s="32"/>
      <c r="U54" s="24"/>
      <c r="V54" s="32"/>
      <c r="W54" s="24"/>
      <c r="X54" s="32"/>
      <c r="Y54" s="24"/>
    </row>
    <row r="55" spans="1:25" x14ac:dyDescent="0.25">
      <c r="A55" s="19">
        <v>52</v>
      </c>
      <c r="B55" s="38">
        <v>560271</v>
      </c>
      <c r="C55" s="39" t="s">
        <v>52</v>
      </c>
      <c r="D55" s="66">
        <v>32330020.550000001</v>
      </c>
      <c r="E55" s="23">
        <v>1949</v>
      </c>
      <c r="F55" s="66"/>
      <c r="G55" s="23"/>
      <c r="H55" s="23"/>
      <c r="I55" s="23"/>
      <c r="J55" s="32"/>
      <c r="K55" s="24"/>
      <c r="L55" s="32"/>
      <c r="M55" s="24"/>
      <c r="N55" s="32"/>
      <c r="O55" s="24"/>
      <c r="P55" s="32"/>
      <c r="Q55" s="24"/>
      <c r="R55" s="32"/>
      <c r="S55" s="24"/>
      <c r="T55" s="32">
        <v>12860861.970000001</v>
      </c>
      <c r="U55" s="24">
        <v>567</v>
      </c>
      <c r="V55" s="32"/>
      <c r="W55" s="24"/>
      <c r="X55" s="32"/>
      <c r="Y55" s="24"/>
    </row>
    <row r="56" spans="1:25" x14ac:dyDescent="0.25">
      <c r="A56" s="19">
        <v>53</v>
      </c>
      <c r="B56" s="38">
        <v>560272</v>
      </c>
      <c r="C56" s="39" t="s">
        <v>53</v>
      </c>
      <c r="D56" s="66">
        <v>27701095.870000001</v>
      </c>
      <c r="E56" s="23">
        <v>1757</v>
      </c>
      <c r="F56" s="66"/>
      <c r="G56" s="23"/>
      <c r="H56" s="23"/>
      <c r="I56" s="23"/>
      <c r="J56" s="32"/>
      <c r="K56" s="24"/>
      <c r="L56" s="32"/>
      <c r="M56" s="24"/>
      <c r="N56" s="32"/>
      <c r="O56" s="24"/>
      <c r="P56" s="32"/>
      <c r="Q56" s="24"/>
      <c r="R56" s="32"/>
      <c r="S56" s="24"/>
      <c r="T56" s="32">
        <v>1490170.16</v>
      </c>
      <c r="U56" s="24">
        <v>171</v>
      </c>
      <c r="V56" s="32"/>
      <c r="W56" s="24"/>
      <c r="X56" s="32"/>
      <c r="Y56" s="24"/>
    </row>
    <row r="57" spans="1:25" x14ac:dyDescent="0.25">
      <c r="A57" s="19">
        <v>54</v>
      </c>
      <c r="B57" s="36">
        <v>560080</v>
      </c>
      <c r="C57" s="37" t="s">
        <v>54</v>
      </c>
      <c r="D57" s="66">
        <v>10954567.15</v>
      </c>
      <c r="E57" s="23">
        <v>734</v>
      </c>
      <c r="F57" s="66"/>
      <c r="G57" s="23"/>
      <c r="H57" s="23"/>
      <c r="I57" s="23"/>
      <c r="J57" s="32"/>
      <c r="K57" s="24"/>
      <c r="L57" s="32"/>
      <c r="M57" s="24"/>
      <c r="N57" s="32"/>
      <c r="O57" s="24"/>
      <c r="P57" s="32"/>
      <c r="Q57" s="24"/>
      <c r="R57" s="32"/>
      <c r="S57" s="24"/>
      <c r="T57" s="32"/>
      <c r="U57" s="24"/>
      <c r="V57" s="32"/>
      <c r="W57" s="24"/>
      <c r="X57" s="32"/>
      <c r="Y57" s="24"/>
    </row>
    <row r="58" spans="1:25" x14ac:dyDescent="0.25">
      <c r="A58" s="19">
        <v>55</v>
      </c>
      <c r="B58" s="36">
        <v>560081</v>
      </c>
      <c r="C58" s="37" t="s">
        <v>55</v>
      </c>
      <c r="D58" s="66">
        <v>9296235.1300000008</v>
      </c>
      <c r="E58" s="23">
        <v>625</v>
      </c>
      <c r="F58" s="66"/>
      <c r="G58" s="23"/>
      <c r="H58" s="23"/>
      <c r="I58" s="23"/>
      <c r="J58" s="32"/>
      <c r="K58" s="24"/>
      <c r="L58" s="32"/>
      <c r="M58" s="24"/>
      <c r="N58" s="32"/>
      <c r="O58" s="24"/>
      <c r="P58" s="32"/>
      <c r="Q58" s="24"/>
      <c r="R58" s="32"/>
      <c r="S58" s="24"/>
      <c r="T58" s="32"/>
      <c r="U58" s="24"/>
      <c r="V58" s="32"/>
      <c r="W58" s="24"/>
      <c r="X58" s="32"/>
      <c r="Y58" s="24"/>
    </row>
    <row r="59" spans="1:25" x14ac:dyDescent="0.25">
      <c r="A59" s="19">
        <v>56</v>
      </c>
      <c r="B59" s="36">
        <v>560082</v>
      </c>
      <c r="C59" s="37" t="s">
        <v>56</v>
      </c>
      <c r="D59" s="66">
        <v>8358101.5099999998</v>
      </c>
      <c r="E59" s="23">
        <v>532</v>
      </c>
      <c r="F59" s="66"/>
      <c r="G59" s="23"/>
      <c r="H59" s="23"/>
      <c r="I59" s="23"/>
      <c r="J59" s="32"/>
      <c r="K59" s="24"/>
      <c r="L59" s="32"/>
      <c r="M59" s="24"/>
      <c r="N59" s="32"/>
      <c r="O59" s="24"/>
      <c r="P59" s="32"/>
      <c r="Q59" s="24"/>
      <c r="R59" s="32"/>
      <c r="S59" s="24"/>
      <c r="T59" s="32"/>
      <c r="U59" s="24"/>
      <c r="V59" s="32"/>
      <c r="W59" s="24"/>
      <c r="X59" s="32"/>
      <c r="Y59" s="24"/>
    </row>
    <row r="60" spans="1:25" x14ac:dyDescent="0.25">
      <c r="A60" s="19">
        <v>57</v>
      </c>
      <c r="B60" s="36">
        <v>560083</v>
      </c>
      <c r="C60" s="37" t="s">
        <v>57</v>
      </c>
      <c r="D60" s="66">
        <v>7910036.9299999997</v>
      </c>
      <c r="E60" s="23">
        <v>525</v>
      </c>
      <c r="F60" s="66"/>
      <c r="G60" s="23"/>
      <c r="H60" s="23"/>
      <c r="I60" s="23"/>
      <c r="J60" s="32"/>
      <c r="K60" s="24"/>
      <c r="L60" s="32"/>
      <c r="M60" s="24"/>
      <c r="N60" s="32"/>
      <c r="O60" s="24"/>
      <c r="P60" s="32"/>
      <c r="Q60" s="24"/>
      <c r="R60" s="32"/>
      <c r="S60" s="24"/>
      <c r="T60" s="32">
        <v>1490170.16</v>
      </c>
      <c r="U60" s="24">
        <v>171</v>
      </c>
      <c r="V60" s="32"/>
      <c r="W60" s="24"/>
      <c r="X60" s="32"/>
      <c r="Y60" s="24"/>
    </row>
    <row r="61" spans="1:25" ht="47.25" x14ac:dyDescent="0.25">
      <c r="A61" s="19">
        <v>58</v>
      </c>
      <c r="B61" s="38">
        <v>560280</v>
      </c>
      <c r="C61" s="39" t="s">
        <v>357</v>
      </c>
      <c r="D61" s="66">
        <v>3368194.34</v>
      </c>
      <c r="E61" s="23">
        <v>242</v>
      </c>
      <c r="F61" s="66"/>
      <c r="G61" s="23"/>
      <c r="H61" s="23"/>
      <c r="I61" s="23"/>
      <c r="J61" s="32"/>
      <c r="K61" s="24"/>
      <c r="L61" s="32"/>
      <c r="M61" s="24"/>
      <c r="N61" s="32"/>
      <c r="O61" s="24"/>
      <c r="P61" s="32"/>
      <c r="Q61" s="24"/>
      <c r="R61" s="32"/>
      <c r="S61" s="24"/>
      <c r="T61" s="32"/>
      <c r="U61" s="24"/>
      <c r="V61" s="32"/>
      <c r="W61" s="24"/>
      <c r="X61" s="32"/>
      <c r="Y61" s="24"/>
    </row>
    <row r="62" spans="1:25" x14ac:dyDescent="0.25">
      <c r="A62" s="19">
        <v>59</v>
      </c>
      <c r="B62" s="36">
        <v>560086</v>
      </c>
      <c r="C62" s="37" t="s">
        <v>58</v>
      </c>
      <c r="D62" s="66">
        <v>18940491.969999999</v>
      </c>
      <c r="E62" s="23">
        <v>1336</v>
      </c>
      <c r="F62" s="66"/>
      <c r="G62" s="23"/>
      <c r="H62" s="23"/>
      <c r="I62" s="23"/>
      <c r="J62" s="32"/>
      <c r="K62" s="24"/>
      <c r="L62" s="32"/>
      <c r="M62" s="24"/>
      <c r="N62" s="32"/>
      <c r="O62" s="24"/>
      <c r="P62" s="32"/>
      <c r="Q62" s="24"/>
      <c r="R62" s="32"/>
      <c r="S62" s="24"/>
      <c r="T62" s="32"/>
      <c r="U62" s="24"/>
      <c r="V62" s="32"/>
      <c r="W62" s="24"/>
      <c r="X62" s="32"/>
      <c r="Y62" s="24"/>
    </row>
    <row r="63" spans="1:25" x14ac:dyDescent="0.25">
      <c r="A63" s="19">
        <v>60</v>
      </c>
      <c r="B63" s="38">
        <v>560282</v>
      </c>
      <c r="C63" s="39" t="s">
        <v>59</v>
      </c>
      <c r="D63" s="66"/>
      <c r="E63" s="23"/>
      <c r="F63" s="66"/>
      <c r="G63" s="23"/>
      <c r="H63" s="23"/>
      <c r="I63" s="23"/>
      <c r="J63" s="32"/>
      <c r="K63" s="24"/>
      <c r="L63" s="32"/>
      <c r="M63" s="24"/>
      <c r="N63" s="32"/>
      <c r="O63" s="24"/>
      <c r="P63" s="32"/>
      <c r="Q63" s="24"/>
      <c r="R63" s="32"/>
      <c r="S63" s="24"/>
      <c r="T63" s="32"/>
      <c r="U63" s="24"/>
      <c r="V63" s="32"/>
      <c r="W63" s="24"/>
      <c r="X63" s="32"/>
      <c r="Y63" s="24"/>
    </row>
    <row r="64" spans="1:25" x14ac:dyDescent="0.25">
      <c r="A64" s="19">
        <v>61</v>
      </c>
      <c r="B64" s="36">
        <v>560098</v>
      </c>
      <c r="C64" s="37" t="s">
        <v>60</v>
      </c>
      <c r="D64" s="66">
        <v>619700.81999999995</v>
      </c>
      <c r="E64" s="23">
        <v>45</v>
      </c>
      <c r="F64" s="66"/>
      <c r="G64" s="23"/>
      <c r="H64" s="23"/>
      <c r="I64" s="23"/>
      <c r="J64" s="32"/>
      <c r="K64" s="24"/>
      <c r="L64" s="32"/>
      <c r="M64" s="24"/>
      <c r="N64" s="32"/>
      <c r="O64" s="24"/>
      <c r="P64" s="32"/>
      <c r="Q64" s="24"/>
      <c r="R64" s="32"/>
      <c r="S64" s="24"/>
      <c r="T64" s="32"/>
      <c r="U64" s="24"/>
      <c r="V64" s="32"/>
      <c r="W64" s="24"/>
      <c r="X64" s="32"/>
      <c r="Y64" s="24"/>
    </row>
    <row r="65" spans="1:25" ht="31.5" hidden="1" x14ac:dyDescent="0.25">
      <c r="A65" s="19">
        <v>62</v>
      </c>
      <c r="B65" s="36">
        <v>560099</v>
      </c>
      <c r="C65" s="37" t="s">
        <v>61</v>
      </c>
      <c r="D65" s="66"/>
      <c r="E65" s="23"/>
      <c r="F65" s="66"/>
      <c r="G65" s="23"/>
      <c r="H65" s="23"/>
      <c r="I65" s="23"/>
      <c r="J65" s="32"/>
      <c r="K65" s="24"/>
      <c r="L65" s="32"/>
      <c r="M65" s="24"/>
      <c r="N65" s="32"/>
      <c r="O65" s="24"/>
      <c r="P65" s="32"/>
      <c r="Q65" s="24"/>
      <c r="R65" s="32"/>
      <c r="S65" s="24"/>
      <c r="T65" s="32"/>
      <c r="U65" s="24"/>
      <c r="V65" s="32"/>
      <c r="W65" s="24"/>
      <c r="X65" s="32"/>
      <c r="Y65" s="24"/>
    </row>
    <row r="66" spans="1:25" x14ac:dyDescent="0.25">
      <c r="A66" s="19">
        <v>63</v>
      </c>
      <c r="B66" s="36">
        <v>560091</v>
      </c>
      <c r="C66" s="37" t="s">
        <v>62</v>
      </c>
      <c r="D66" s="66"/>
      <c r="E66" s="23"/>
      <c r="F66" s="66"/>
      <c r="G66" s="23"/>
      <c r="H66" s="23"/>
      <c r="I66" s="23"/>
      <c r="J66" s="32"/>
      <c r="K66" s="24"/>
      <c r="L66" s="32"/>
      <c r="M66" s="24"/>
      <c r="N66" s="32"/>
      <c r="O66" s="24"/>
      <c r="P66" s="32">
        <v>2650469.52</v>
      </c>
      <c r="Q66" s="24">
        <v>129</v>
      </c>
      <c r="R66" s="32"/>
      <c r="S66" s="24"/>
      <c r="T66" s="32"/>
      <c r="U66" s="24"/>
      <c r="V66" s="32"/>
      <c r="W66" s="24"/>
      <c r="X66" s="32"/>
      <c r="Y66" s="24"/>
    </row>
    <row r="67" spans="1:25" hidden="1" x14ac:dyDescent="0.25">
      <c r="A67" s="19">
        <v>64</v>
      </c>
      <c r="B67" s="36">
        <v>560177</v>
      </c>
      <c r="C67" s="37" t="s">
        <v>63</v>
      </c>
      <c r="D67" s="66"/>
      <c r="E67" s="23"/>
      <c r="F67" s="66"/>
      <c r="G67" s="23"/>
      <c r="H67" s="23"/>
      <c r="I67" s="23"/>
      <c r="J67" s="32"/>
      <c r="K67" s="24"/>
      <c r="L67" s="32"/>
      <c r="M67" s="24"/>
      <c r="N67" s="32"/>
      <c r="O67" s="24"/>
      <c r="P67" s="32"/>
      <c r="Q67" s="24"/>
      <c r="R67" s="32"/>
      <c r="S67" s="24"/>
      <c r="T67" s="32"/>
      <c r="U67" s="24"/>
      <c r="V67" s="32"/>
      <c r="W67" s="24"/>
      <c r="X67" s="32"/>
      <c r="Y67" s="24"/>
    </row>
    <row r="68" spans="1:25" ht="31.5" x14ac:dyDescent="0.25">
      <c r="A68" s="19">
        <v>65</v>
      </c>
      <c r="B68" s="36">
        <v>560090</v>
      </c>
      <c r="C68" s="37" t="s">
        <v>64</v>
      </c>
      <c r="D68" s="66"/>
      <c r="E68" s="23"/>
      <c r="F68" s="66"/>
      <c r="G68" s="23"/>
      <c r="H68" s="23"/>
      <c r="I68" s="23"/>
      <c r="J68" s="32">
        <v>836782.8</v>
      </c>
      <c r="K68" s="24">
        <v>28</v>
      </c>
      <c r="L68" s="32"/>
      <c r="M68" s="24"/>
      <c r="N68" s="32"/>
      <c r="O68" s="24"/>
      <c r="P68" s="32">
        <v>575728.22</v>
      </c>
      <c r="Q68" s="24">
        <v>22</v>
      </c>
      <c r="R68" s="32"/>
      <c r="S68" s="24"/>
      <c r="T68" s="32"/>
      <c r="U68" s="24"/>
      <c r="V68" s="32"/>
      <c r="W68" s="24"/>
      <c r="X68" s="32"/>
      <c r="Y68" s="24"/>
    </row>
    <row r="69" spans="1:25" x14ac:dyDescent="0.25">
      <c r="A69" s="19">
        <v>66</v>
      </c>
      <c r="B69" s="44">
        <v>560239</v>
      </c>
      <c r="C69" s="39" t="s">
        <v>65</v>
      </c>
      <c r="D69" s="67"/>
      <c r="E69" s="25"/>
      <c r="F69" s="67"/>
      <c r="G69" s="25"/>
      <c r="H69" s="25">
        <v>3728608.09</v>
      </c>
      <c r="I69" s="25">
        <v>123</v>
      </c>
      <c r="J69" s="32">
        <v>751803.4</v>
      </c>
      <c r="K69" s="24">
        <v>26</v>
      </c>
      <c r="L69" s="32">
        <v>3639883.2</v>
      </c>
      <c r="M69" s="24">
        <v>117</v>
      </c>
      <c r="N69" s="32">
        <v>5778044.6399999997</v>
      </c>
      <c r="O69" s="24">
        <v>172</v>
      </c>
      <c r="P69" s="32">
        <v>1029044.02</v>
      </c>
      <c r="Q69" s="24">
        <v>54</v>
      </c>
      <c r="R69" s="32"/>
      <c r="S69" s="24"/>
      <c r="T69" s="32"/>
      <c r="U69" s="24"/>
      <c r="V69" s="32"/>
      <c r="W69" s="24"/>
      <c r="X69" s="32"/>
      <c r="Y69" s="24"/>
    </row>
    <row r="70" spans="1:25" hidden="1" x14ac:dyDescent="0.25">
      <c r="A70" s="19">
        <v>67</v>
      </c>
      <c r="B70" s="45">
        <v>560125</v>
      </c>
      <c r="C70" s="46" t="s">
        <v>66</v>
      </c>
      <c r="D70" s="66"/>
      <c r="E70" s="23"/>
      <c r="F70" s="66"/>
      <c r="G70" s="23"/>
      <c r="H70" s="23"/>
      <c r="I70" s="23"/>
      <c r="J70" s="32"/>
      <c r="K70" s="24"/>
      <c r="L70" s="32"/>
      <c r="M70" s="24"/>
      <c r="N70" s="32"/>
      <c r="O70" s="24"/>
      <c r="P70" s="32"/>
      <c r="Q70" s="24"/>
      <c r="R70" s="32"/>
      <c r="S70" s="24"/>
      <c r="T70" s="32"/>
      <c r="U70" s="24"/>
      <c r="V70" s="32"/>
      <c r="W70" s="24"/>
      <c r="X70" s="32"/>
      <c r="Y70" s="24"/>
    </row>
    <row r="71" spans="1:25" ht="31.5" x14ac:dyDescent="0.25">
      <c r="A71" s="19">
        <v>68</v>
      </c>
      <c r="B71" s="36">
        <v>560207</v>
      </c>
      <c r="C71" s="37" t="s">
        <v>67</v>
      </c>
      <c r="D71" s="66"/>
      <c r="E71" s="23"/>
      <c r="F71" s="66"/>
      <c r="G71" s="23"/>
      <c r="H71" s="23"/>
      <c r="I71" s="23"/>
      <c r="J71" s="32"/>
      <c r="K71" s="24"/>
      <c r="L71" s="32"/>
      <c r="M71" s="24"/>
      <c r="N71" s="32"/>
      <c r="O71" s="24"/>
      <c r="P71" s="32"/>
      <c r="Q71" s="24"/>
      <c r="R71" s="32"/>
      <c r="S71" s="24"/>
      <c r="T71" s="32"/>
      <c r="U71" s="24"/>
      <c r="V71" s="32">
        <v>292265143.60000002</v>
      </c>
      <c r="W71" s="24">
        <v>2367</v>
      </c>
      <c r="X71" s="32"/>
      <c r="Y71" s="24"/>
    </row>
    <row r="72" spans="1:25" x14ac:dyDescent="0.25">
      <c r="A72" s="19">
        <v>69</v>
      </c>
      <c r="B72" s="38">
        <v>560333</v>
      </c>
      <c r="C72" s="39" t="s">
        <v>68</v>
      </c>
      <c r="D72" s="66"/>
      <c r="E72" s="23"/>
      <c r="F72" s="66"/>
      <c r="G72" s="23"/>
      <c r="H72" s="23"/>
      <c r="I72" s="23"/>
      <c r="J72" s="32"/>
      <c r="K72" s="24"/>
      <c r="L72" s="32"/>
      <c r="M72" s="24"/>
      <c r="N72" s="32"/>
      <c r="O72" s="24"/>
      <c r="P72" s="32"/>
      <c r="Q72" s="24"/>
      <c r="R72" s="32"/>
      <c r="S72" s="24"/>
      <c r="T72" s="32"/>
      <c r="U72" s="24"/>
      <c r="V72" s="171">
        <v>67864970.950000003</v>
      </c>
      <c r="W72" s="172">
        <v>532</v>
      </c>
      <c r="X72" s="32"/>
      <c r="Y72" s="24"/>
    </row>
    <row r="73" spans="1:25" hidden="1" x14ac:dyDescent="0.25">
      <c r="A73" s="19">
        <v>70</v>
      </c>
      <c r="B73" s="36">
        <v>560107</v>
      </c>
      <c r="C73" s="37" t="s">
        <v>69</v>
      </c>
      <c r="D73" s="66"/>
      <c r="E73" s="23"/>
      <c r="F73" s="66"/>
      <c r="G73" s="23"/>
      <c r="H73" s="23"/>
      <c r="I73" s="23"/>
      <c r="J73" s="32"/>
      <c r="K73" s="24"/>
      <c r="L73" s="32"/>
      <c r="M73" s="24"/>
      <c r="N73" s="32"/>
      <c r="O73" s="24"/>
      <c r="P73" s="32"/>
      <c r="Q73" s="24"/>
      <c r="R73" s="32"/>
      <c r="S73" s="24"/>
      <c r="T73" s="32"/>
      <c r="U73" s="24"/>
      <c r="V73" s="32"/>
      <c r="W73" s="24"/>
      <c r="X73" s="32"/>
      <c r="Y73" s="24"/>
    </row>
    <row r="74" spans="1:25" hidden="1" x14ac:dyDescent="0.25">
      <c r="A74" s="19">
        <v>71</v>
      </c>
      <c r="B74" s="36">
        <v>560126</v>
      </c>
      <c r="C74" s="37" t="s">
        <v>70</v>
      </c>
      <c r="D74" s="66"/>
      <c r="E74" s="23"/>
      <c r="F74" s="66"/>
      <c r="G74" s="23"/>
      <c r="H74" s="23"/>
      <c r="I74" s="23"/>
      <c r="J74" s="32"/>
      <c r="K74" s="24"/>
      <c r="L74" s="32"/>
      <c r="M74" s="24"/>
      <c r="N74" s="32"/>
      <c r="O74" s="24"/>
      <c r="P74" s="32"/>
      <c r="Q74" s="24"/>
      <c r="R74" s="32"/>
      <c r="S74" s="24"/>
      <c r="T74" s="32"/>
      <c r="U74" s="24"/>
      <c r="V74" s="32"/>
      <c r="W74" s="24"/>
      <c r="X74" s="32"/>
      <c r="Y74" s="24"/>
    </row>
    <row r="75" spans="1:25" hidden="1" x14ac:dyDescent="0.25">
      <c r="A75" s="19">
        <v>72</v>
      </c>
      <c r="B75" s="36">
        <v>560127</v>
      </c>
      <c r="C75" s="37" t="s">
        <v>71</v>
      </c>
      <c r="D75" s="66"/>
      <c r="E75" s="23"/>
      <c r="F75" s="66"/>
      <c r="G75" s="23"/>
      <c r="H75" s="23"/>
      <c r="I75" s="23"/>
      <c r="J75" s="32"/>
      <c r="K75" s="24"/>
      <c r="L75" s="32"/>
      <c r="M75" s="24"/>
      <c r="N75" s="32"/>
      <c r="O75" s="24"/>
      <c r="P75" s="32"/>
      <c r="Q75" s="24"/>
      <c r="R75" s="32"/>
      <c r="S75" s="24"/>
      <c r="T75" s="32"/>
      <c r="U75" s="24"/>
      <c r="V75" s="32"/>
      <c r="W75" s="24"/>
      <c r="X75" s="32"/>
      <c r="Y75" s="24"/>
    </row>
    <row r="76" spans="1:25" ht="31.5" hidden="1" x14ac:dyDescent="0.25">
      <c r="A76" s="19">
        <v>73</v>
      </c>
      <c r="B76" s="36">
        <v>560128</v>
      </c>
      <c r="C76" s="37" t="s">
        <v>72</v>
      </c>
      <c r="D76" s="66"/>
      <c r="E76" s="23"/>
      <c r="F76" s="66"/>
      <c r="G76" s="23"/>
      <c r="H76" s="23"/>
      <c r="I76" s="23"/>
      <c r="J76" s="32"/>
      <c r="K76" s="24"/>
      <c r="L76" s="32"/>
      <c r="M76" s="24"/>
      <c r="N76" s="32"/>
      <c r="O76" s="24"/>
      <c r="P76" s="32"/>
      <c r="Q76" s="24"/>
      <c r="R76" s="32"/>
      <c r="S76" s="24"/>
      <c r="T76" s="32"/>
      <c r="U76" s="24"/>
      <c r="V76" s="32"/>
      <c r="W76" s="24"/>
      <c r="X76" s="32"/>
      <c r="Y76" s="24"/>
    </row>
    <row r="77" spans="1:25" hidden="1" x14ac:dyDescent="0.25">
      <c r="A77" s="19">
        <v>74</v>
      </c>
      <c r="B77" s="36">
        <v>560129</v>
      </c>
      <c r="C77" s="37" t="s">
        <v>73</v>
      </c>
      <c r="D77" s="66"/>
      <c r="E77" s="23"/>
      <c r="F77" s="66"/>
      <c r="G77" s="23"/>
      <c r="H77" s="23"/>
      <c r="I77" s="23"/>
      <c r="J77" s="32"/>
      <c r="K77" s="24"/>
      <c r="L77" s="32"/>
      <c r="M77" s="24"/>
      <c r="N77" s="32"/>
      <c r="O77" s="24"/>
      <c r="P77" s="32"/>
      <c r="Q77" s="24"/>
      <c r="R77" s="32"/>
      <c r="S77" s="24"/>
      <c r="T77" s="32"/>
      <c r="U77" s="24"/>
      <c r="V77" s="32"/>
      <c r="W77" s="24"/>
      <c r="X77" s="32"/>
      <c r="Y77" s="24"/>
    </row>
    <row r="78" spans="1:25" hidden="1" x14ac:dyDescent="0.25">
      <c r="A78" s="19">
        <v>75</v>
      </c>
      <c r="B78" s="36">
        <v>560134</v>
      </c>
      <c r="C78" s="37" t="s">
        <v>74</v>
      </c>
      <c r="D78" s="66"/>
      <c r="E78" s="23"/>
      <c r="F78" s="66"/>
      <c r="G78" s="23"/>
      <c r="H78" s="23"/>
      <c r="I78" s="23"/>
      <c r="J78" s="32"/>
      <c r="K78" s="24"/>
      <c r="L78" s="32"/>
      <c r="M78" s="24"/>
      <c r="N78" s="32"/>
      <c r="O78" s="24"/>
      <c r="P78" s="32"/>
      <c r="Q78" s="24"/>
      <c r="R78" s="32"/>
      <c r="S78" s="24"/>
      <c r="T78" s="32"/>
      <c r="U78" s="24"/>
      <c r="V78" s="32"/>
      <c r="W78" s="24"/>
      <c r="X78" s="32"/>
      <c r="Y78" s="24"/>
    </row>
    <row r="79" spans="1:25" hidden="1" x14ac:dyDescent="0.25">
      <c r="A79" s="19">
        <v>76</v>
      </c>
      <c r="B79" s="36">
        <v>560139</v>
      </c>
      <c r="C79" s="37" t="s">
        <v>75</v>
      </c>
      <c r="D79" s="66"/>
      <c r="E79" s="23"/>
      <c r="F79" s="66"/>
      <c r="G79" s="23"/>
      <c r="H79" s="23"/>
      <c r="I79" s="23"/>
      <c r="J79" s="32"/>
      <c r="K79" s="24"/>
      <c r="L79" s="32"/>
      <c r="M79" s="24"/>
      <c r="N79" s="32"/>
      <c r="O79" s="24"/>
      <c r="P79" s="32"/>
      <c r="Q79" s="24"/>
      <c r="R79" s="32"/>
      <c r="S79" s="24"/>
      <c r="T79" s="32"/>
      <c r="U79" s="24"/>
      <c r="V79" s="32"/>
      <c r="W79" s="24"/>
      <c r="X79" s="32"/>
      <c r="Y79" s="24"/>
    </row>
    <row r="80" spans="1:25" hidden="1" x14ac:dyDescent="0.25">
      <c r="A80" s="19">
        <v>77</v>
      </c>
      <c r="B80" s="36">
        <v>560143</v>
      </c>
      <c r="C80" s="37" t="s">
        <v>76</v>
      </c>
      <c r="D80" s="66"/>
      <c r="E80" s="23"/>
      <c r="F80" s="66"/>
      <c r="G80" s="23"/>
      <c r="H80" s="23"/>
      <c r="I80" s="23"/>
      <c r="J80" s="32"/>
      <c r="K80" s="24"/>
      <c r="L80" s="32"/>
      <c r="M80" s="24"/>
      <c r="N80" s="32"/>
      <c r="O80" s="24"/>
      <c r="P80" s="32"/>
      <c r="Q80" s="24"/>
      <c r="R80" s="32"/>
      <c r="S80" s="24"/>
      <c r="T80" s="32"/>
      <c r="U80" s="24"/>
      <c r="V80" s="32"/>
      <c r="W80" s="24"/>
      <c r="X80" s="32"/>
      <c r="Y80" s="24"/>
    </row>
    <row r="81" spans="1:25" hidden="1" x14ac:dyDescent="0.25">
      <c r="A81" s="19">
        <v>78</v>
      </c>
      <c r="B81" s="36">
        <v>560156</v>
      </c>
      <c r="C81" s="37" t="s">
        <v>77</v>
      </c>
      <c r="D81" s="66"/>
      <c r="E81" s="23"/>
      <c r="F81" s="66"/>
      <c r="G81" s="23"/>
      <c r="H81" s="23"/>
      <c r="I81" s="23"/>
      <c r="J81" s="32"/>
      <c r="K81" s="24"/>
      <c r="L81" s="32"/>
      <c r="M81" s="24"/>
      <c r="N81" s="32"/>
      <c r="O81" s="24"/>
      <c r="P81" s="32"/>
      <c r="Q81" s="24"/>
      <c r="R81" s="32"/>
      <c r="S81" s="24"/>
      <c r="T81" s="32"/>
      <c r="U81" s="24"/>
      <c r="V81" s="32"/>
      <c r="W81" s="24"/>
      <c r="X81" s="32"/>
      <c r="Y81" s="24"/>
    </row>
    <row r="82" spans="1:25" hidden="1" x14ac:dyDescent="0.25">
      <c r="A82" s="19">
        <v>79</v>
      </c>
      <c r="B82" s="36">
        <v>560157</v>
      </c>
      <c r="C82" s="37" t="s">
        <v>78</v>
      </c>
      <c r="D82" s="66"/>
      <c r="E82" s="23"/>
      <c r="F82" s="66"/>
      <c r="G82" s="23"/>
      <c r="H82" s="23"/>
      <c r="I82" s="23"/>
      <c r="J82" s="32"/>
      <c r="K82" s="24"/>
      <c r="L82" s="32"/>
      <c r="M82" s="24"/>
      <c r="N82" s="32"/>
      <c r="O82" s="24"/>
      <c r="P82" s="32"/>
      <c r="Q82" s="24"/>
      <c r="R82" s="32"/>
      <c r="S82" s="24"/>
      <c r="T82" s="32"/>
      <c r="U82" s="24"/>
      <c r="V82" s="32"/>
      <c r="W82" s="24"/>
      <c r="X82" s="32"/>
      <c r="Y82" s="24"/>
    </row>
    <row r="83" spans="1:25" hidden="1" x14ac:dyDescent="0.25">
      <c r="A83" s="19">
        <v>80</v>
      </c>
      <c r="B83" s="36">
        <v>560163</v>
      </c>
      <c r="C83" s="37" t="s">
        <v>79</v>
      </c>
      <c r="D83" s="66"/>
      <c r="E83" s="23"/>
      <c r="F83" s="66"/>
      <c r="G83" s="23"/>
      <c r="H83" s="23"/>
      <c r="I83" s="23"/>
      <c r="J83" s="32"/>
      <c r="K83" s="24"/>
      <c r="L83" s="32"/>
      <c r="M83" s="24"/>
      <c r="N83" s="32"/>
      <c r="O83" s="24"/>
      <c r="P83" s="32"/>
      <c r="Q83" s="24"/>
      <c r="R83" s="32"/>
      <c r="S83" s="24"/>
      <c r="T83" s="32"/>
      <c r="U83" s="24"/>
      <c r="V83" s="32"/>
      <c r="W83" s="24"/>
      <c r="X83" s="32"/>
      <c r="Y83" s="24"/>
    </row>
    <row r="84" spans="1:25" hidden="1" x14ac:dyDescent="0.25">
      <c r="A84" s="19">
        <v>81</v>
      </c>
      <c r="B84" s="36">
        <v>560172</v>
      </c>
      <c r="C84" s="37" t="s">
        <v>80</v>
      </c>
      <c r="D84" s="66"/>
      <c r="E84" s="23"/>
      <c r="F84" s="66"/>
      <c r="G84" s="23"/>
      <c r="H84" s="23"/>
      <c r="I84" s="23"/>
      <c r="J84" s="32"/>
      <c r="K84" s="24"/>
      <c r="L84" s="32"/>
      <c r="M84" s="24"/>
      <c r="N84" s="32"/>
      <c r="O84" s="24"/>
      <c r="P84" s="32"/>
      <c r="Q84" s="24"/>
      <c r="R84" s="32"/>
      <c r="S84" s="24"/>
      <c r="T84" s="32"/>
      <c r="U84" s="24"/>
      <c r="V84" s="32"/>
      <c r="W84" s="24"/>
      <c r="X84" s="32"/>
      <c r="Y84" s="24"/>
    </row>
    <row r="85" spans="1:25" hidden="1" x14ac:dyDescent="0.25">
      <c r="A85" s="19">
        <v>82</v>
      </c>
      <c r="B85" s="36">
        <v>560175</v>
      </c>
      <c r="C85" s="37" t="s">
        <v>81</v>
      </c>
      <c r="D85" s="66"/>
      <c r="E85" s="23"/>
      <c r="F85" s="66"/>
      <c r="G85" s="23"/>
      <c r="H85" s="23"/>
      <c r="I85" s="23"/>
      <c r="J85" s="32"/>
      <c r="K85" s="24"/>
      <c r="L85" s="32"/>
      <c r="M85" s="24"/>
      <c r="N85" s="32"/>
      <c r="O85" s="24"/>
      <c r="P85" s="32"/>
      <c r="Q85" s="24"/>
      <c r="R85" s="32"/>
      <c r="S85" s="24"/>
      <c r="T85" s="32"/>
      <c r="U85" s="24"/>
      <c r="V85" s="32"/>
      <c r="W85" s="24"/>
      <c r="X85" s="32"/>
      <c r="Y85" s="24"/>
    </row>
    <row r="86" spans="1:25" hidden="1" x14ac:dyDescent="0.25">
      <c r="A86" s="19">
        <v>83</v>
      </c>
      <c r="B86" s="36">
        <v>560186</v>
      </c>
      <c r="C86" s="37" t="s">
        <v>82</v>
      </c>
      <c r="D86" s="66"/>
      <c r="E86" s="23"/>
      <c r="F86" s="66"/>
      <c r="G86" s="23"/>
      <c r="H86" s="23"/>
      <c r="I86" s="23"/>
      <c r="J86" s="32"/>
      <c r="K86" s="24"/>
      <c r="L86" s="32"/>
      <c r="M86" s="24"/>
      <c r="N86" s="32"/>
      <c r="O86" s="24"/>
      <c r="P86" s="32"/>
      <c r="Q86" s="24"/>
      <c r="R86" s="32"/>
      <c r="S86" s="24"/>
      <c r="T86" s="32"/>
      <c r="U86" s="24"/>
      <c r="V86" s="32"/>
      <c r="W86" s="24"/>
      <c r="X86" s="32"/>
      <c r="Y86" s="24"/>
    </row>
    <row r="87" spans="1:25" hidden="1" x14ac:dyDescent="0.25">
      <c r="A87" s="19">
        <v>84</v>
      </c>
      <c r="B87" s="36">
        <v>560197</v>
      </c>
      <c r="C87" s="37" t="s">
        <v>83</v>
      </c>
      <c r="D87" s="66"/>
      <c r="E87" s="23"/>
      <c r="F87" s="66"/>
      <c r="G87" s="23"/>
      <c r="H87" s="23"/>
      <c r="I87" s="23"/>
      <c r="J87" s="32"/>
      <c r="K87" s="24"/>
      <c r="L87" s="32"/>
      <c r="M87" s="24"/>
      <c r="N87" s="32"/>
      <c r="O87" s="24"/>
      <c r="P87" s="32"/>
      <c r="Q87" s="24"/>
      <c r="R87" s="32"/>
      <c r="S87" s="24"/>
      <c r="T87" s="32"/>
      <c r="U87" s="24"/>
      <c r="V87" s="32"/>
      <c r="W87" s="24"/>
      <c r="X87" s="32"/>
      <c r="Y87" s="24"/>
    </row>
    <row r="88" spans="1:25" ht="31.5" hidden="1" x14ac:dyDescent="0.25">
      <c r="A88" s="19">
        <v>85</v>
      </c>
      <c r="B88" s="36">
        <v>560198</v>
      </c>
      <c r="C88" s="37" t="s">
        <v>84</v>
      </c>
      <c r="D88" s="66"/>
      <c r="E88" s="23"/>
      <c r="F88" s="66"/>
      <c r="G88" s="23"/>
      <c r="H88" s="23"/>
      <c r="I88" s="23"/>
      <c r="J88" s="32"/>
      <c r="K88" s="24"/>
      <c r="L88" s="32"/>
      <c r="M88" s="24"/>
      <c r="N88" s="32"/>
      <c r="O88" s="24"/>
      <c r="P88" s="32"/>
      <c r="Q88" s="24"/>
      <c r="R88" s="32"/>
      <c r="S88" s="24"/>
      <c r="T88" s="32"/>
      <c r="U88" s="24"/>
      <c r="V88" s="32"/>
      <c r="W88" s="24"/>
      <c r="X88" s="32"/>
      <c r="Y88" s="24"/>
    </row>
    <row r="89" spans="1:25" ht="31.5" hidden="1" x14ac:dyDescent="0.25">
      <c r="A89" s="19">
        <v>86</v>
      </c>
      <c r="B89" s="36">
        <v>560199</v>
      </c>
      <c r="C89" s="37" t="s">
        <v>85</v>
      </c>
      <c r="D89" s="69"/>
      <c r="E89" s="27"/>
      <c r="F89" s="69"/>
      <c r="G89" s="27"/>
      <c r="H89" s="27"/>
      <c r="I89" s="27"/>
      <c r="J89" s="32"/>
      <c r="K89" s="24"/>
      <c r="L89" s="32"/>
      <c r="M89" s="24"/>
      <c r="N89" s="32"/>
      <c r="O89" s="24"/>
      <c r="P89" s="32"/>
      <c r="Q89" s="24"/>
      <c r="R89" s="32"/>
      <c r="S89" s="24"/>
      <c r="T89" s="32"/>
      <c r="U89" s="24"/>
      <c r="V89" s="32"/>
      <c r="W89" s="24"/>
      <c r="X89" s="32"/>
      <c r="Y89" s="24"/>
    </row>
    <row r="90" spans="1:25" hidden="1" x14ac:dyDescent="0.25">
      <c r="A90" s="19">
        <v>87</v>
      </c>
      <c r="B90" s="36">
        <v>560205</v>
      </c>
      <c r="C90" s="37" t="s">
        <v>86</v>
      </c>
      <c r="D90" s="67"/>
      <c r="E90" s="25"/>
      <c r="F90" s="67"/>
      <c r="G90" s="25"/>
      <c r="H90" s="25"/>
      <c r="I90" s="25"/>
      <c r="J90" s="32"/>
      <c r="K90" s="24"/>
      <c r="L90" s="32"/>
      <c r="M90" s="24"/>
      <c r="N90" s="32"/>
      <c r="O90" s="24"/>
      <c r="P90" s="32"/>
      <c r="Q90" s="24"/>
      <c r="R90" s="32"/>
      <c r="S90" s="24"/>
      <c r="T90" s="32"/>
      <c r="U90" s="24"/>
      <c r="V90" s="32"/>
      <c r="W90" s="24"/>
      <c r="X90" s="32"/>
      <c r="Y90" s="24"/>
    </row>
    <row r="91" spans="1:25" hidden="1" x14ac:dyDescent="0.25">
      <c r="A91" s="19">
        <v>88</v>
      </c>
      <c r="B91" s="36">
        <v>560210</v>
      </c>
      <c r="C91" s="37" t="s">
        <v>87</v>
      </c>
      <c r="D91" s="66"/>
      <c r="E91" s="23"/>
      <c r="F91" s="66"/>
      <c r="G91" s="23"/>
      <c r="H91" s="23"/>
      <c r="I91" s="23"/>
      <c r="J91" s="32"/>
      <c r="K91" s="24"/>
      <c r="L91" s="32"/>
      <c r="M91" s="24"/>
      <c r="N91" s="32"/>
      <c r="O91" s="24"/>
      <c r="P91" s="32"/>
      <c r="Q91" s="24"/>
      <c r="R91" s="32"/>
      <c r="S91" s="24"/>
      <c r="T91" s="32"/>
      <c r="U91" s="24"/>
      <c r="V91" s="32"/>
      <c r="W91" s="24"/>
      <c r="X91" s="32"/>
      <c r="Y91" s="24"/>
    </row>
    <row r="92" spans="1:25" hidden="1" x14ac:dyDescent="0.25">
      <c r="A92" s="19">
        <v>89</v>
      </c>
      <c r="B92" s="36">
        <v>560228</v>
      </c>
      <c r="C92" s="37" t="s">
        <v>88</v>
      </c>
      <c r="D92" s="67"/>
      <c r="E92" s="25"/>
      <c r="F92" s="66"/>
      <c r="G92" s="23"/>
      <c r="H92" s="25"/>
      <c r="I92" s="25"/>
      <c r="J92" s="32"/>
      <c r="K92" s="24"/>
      <c r="L92" s="32"/>
      <c r="M92" s="24"/>
      <c r="N92" s="32"/>
      <c r="O92" s="24"/>
      <c r="P92" s="32"/>
      <c r="Q92" s="24"/>
      <c r="R92" s="32"/>
      <c r="S92" s="24"/>
      <c r="T92" s="32"/>
      <c r="U92" s="24"/>
      <c r="V92" s="32"/>
      <c r="W92" s="24"/>
      <c r="X92" s="32"/>
      <c r="Y92" s="24"/>
    </row>
    <row r="93" spans="1:25" hidden="1" x14ac:dyDescent="0.25">
      <c r="A93" s="19">
        <v>90</v>
      </c>
      <c r="B93" s="36">
        <v>560229</v>
      </c>
      <c r="C93" s="37" t="s">
        <v>89</v>
      </c>
      <c r="D93" s="67"/>
      <c r="E93" s="25"/>
      <c r="F93" s="66"/>
      <c r="G93" s="23"/>
      <c r="H93" s="25"/>
      <c r="I93" s="25"/>
      <c r="J93" s="32"/>
      <c r="K93" s="24"/>
      <c r="L93" s="32"/>
      <c r="M93" s="24"/>
      <c r="N93" s="32"/>
      <c r="O93" s="24"/>
      <c r="P93" s="32"/>
      <c r="Q93" s="24"/>
      <c r="R93" s="32"/>
      <c r="S93" s="24"/>
      <c r="T93" s="32"/>
      <c r="U93" s="24"/>
      <c r="V93" s="32"/>
      <c r="W93" s="24"/>
      <c r="X93" s="32"/>
      <c r="Y93" s="24"/>
    </row>
    <row r="94" spans="1:25" hidden="1" x14ac:dyDescent="0.25">
      <c r="A94" s="19">
        <v>91</v>
      </c>
      <c r="B94" s="36">
        <v>560231</v>
      </c>
      <c r="C94" s="37" t="s">
        <v>90</v>
      </c>
      <c r="D94" s="67"/>
      <c r="E94" s="25"/>
      <c r="F94" s="67"/>
      <c r="G94" s="25"/>
      <c r="H94" s="25"/>
      <c r="I94" s="25"/>
      <c r="J94" s="32"/>
      <c r="K94" s="24"/>
      <c r="L94" s="32"/>
      <c r="M94" s="24"/>
      <c r="N94" s="32"/>
      <c r="O94" s="24"/>
      <c r="P94" s="32"/>
      <c r="Q94" s="24"/>
      <c r="R94" s="32"/>
      <c r="S94" s="24"/>
      <c r="T94" s="32"/>
      <c r="U94" s="24"/>
      <c r="V94" s="32"/>
      <c r="W94" s="24"/>
      <c r="X94" s="32"/>
      <c r="Y94" s="24"/>
    </row>
    <row r="95" spans="1:25" hidden="1" x14ac:dyDescent="0.25">
      <c r="A95" s="19">
        <v>92</v>
      </c>
      <c r="B95" s="44">
        <v>560235</v>
      </c>
      <c r="C95" s="37" t="s">
        <v>91</v>
      </c>
      <c r="D95" s="67"/>
      <c r="E95" s="25"/>
      <c r="F95" s="67"/>
      <c r="G95" s="25"/>
      <c r="H95" s="25"/>
      <c r="I95" s="25"/>
      <c r="J95" s="32"/>
      <c r="K95" s="24"/>
      <c r="L95" s="32"/>
      <c r="M95" s="24"/>
      <c r="N95" s="32"/>
      <c r="O95" s="24"/>
      <c r="P95" s="32"/>
      <c r="Q95" s="24"/>
      <c r="R95" s="32">
        <v>25301890.149999999</v>
      </c>
      <c r="S95" s="24">
        <v>211</v>
      </c>
      <c r="T95" s="32"/>
      <c r="U95" s="24"/>
      <c r="V95" s="32"/>
      <c r="W95" s="24"/>
      <c r="X95" s="32"/>
      <c r="Y95" s="24"/>
    </row>
    <row r="96" spans="1:25" hidden="1" x14ac:dyDescent="0.25">
      <c r="A96" s="19">
        <v>93</v>
      </c>
      <c r="B96" s="44">
        <v>560238</v>
      </c>
      <c r="C96" s="47" t="s">
        <v>92</v>
      </c>
      <c r="D96" s="67"/>
      <c r="E96" s="25"/>
      <c r="F96" s="67"/>
      <c r="G96" s="25"/>
      <c r="H96" s="25"/>
      <c r="I96" s="25"/>
      <c r="J96" s="32"/>
      <c r="K96" s="24"/>
      <c r="L96" s="32"/>
      <c r="M96" s="24"/>
      <c r="N96" s="32"/>
      <c r="O96" s="24"/>
      <c r="P96" s="32"/>
      <c r="Q96" s="24"/>
      <c r="R96" s="32"/>
      <c r="S96" s="24"/>
      <c r="T96" s="32"/>
      <c r="U96" s="24"/>
      <c r="V96" s="32"/>
      <c r="W96" s="24"/>
      <c r="X96" s="32"/>
      <c r="Y96" s="24"/>
    </row>
    <row r="97" spans="1:25" hidden="1" x14ac:dyDescent="0.25">
      <c r="A97" s="54">
        <v>94</v>
      </c>
      <c r="B97" s="44">
        <v>560243</v>
      </c>
      <c r="C97" s="48" t="s">
        <v>93</v>
      </c>
      <c r="D97" s="67"/>
      <c r="E97" s="25"/>
      <c r="F97" s="67"/>
      <c r="G97" s="25"/>
      <c r="H97" s="25"/>
      <c r="I97" s="25"/>
      <c r="J97" s="32"/>
      <c r="K97" s="24"/>
      <c r="L97" s="32"/>
      <c r="M97" s="24"/>
      <c r="N97" s="32"/>
      <c r="O97" s="24"/>
      <c r="P97" s="32"/>
      <c r="Q97" s="24"/>
      <c r="R97" s="32"/>
      <c r="S97" s="24"/>
      <c r="T97" s="32"/>
      <c r="U97" s="24"/>
      <c r="V97" s="32"/>
      <c r="W97" s="24"/>
      <c r="X97" s="32"/>
      <c r="Y97" s="24"/>
    </row>
    <row r="98" spans="1:25" hidden="1" x14ac:dyDescent="0.25">
      <c r="A98" s="54">
        <v>95</v>
      </c>
      <c r="B98" s="43">
        <v>560254</v>
      </c>
      <c r="C98" s="47" t="s">
        <v>94</v>
      </c>
      <c r="D98" s="67"/>
      <c r="E98" s="25"/>
      <c r="F98" s="67"/>
      <c r="G98" s="25"/>
      <c r="H98" s="25"/>
      <c r="I98" s="25"/>
      <c r="J98" s="32"/>
      <c r="K98" s="24"/>
      <c r="L98" s="32"/>
      <c r="M98" s="24"/>
      <c r="N98" s="32"/>
      <c r="O98" s="24"/>
      <c r="P98" s="32"/>
      <c r="Q98" s="24"/>
      <c r="R98" s="32"/>
      <c r="S98" s="24"/>
      <c r="T98" s="32"/>
      <c r="U98" s="24"/>
      <c r="V98" s="32"/>
      <c r="W98" s="24"/>
      <c r="X98" s="32"/>
      <c r="Y98" s="24"/>
    </row>
    <row r="99" spans="1:25" hidden="1" x14ac:dyDescent="0.25">
      <c r="A99" s="54">
        <v>96</v>
      </c>
      <c r="B99" s="43">
        <v>560257</v>
      </c>
      <c r="C99" s="39" t="s">
        <v>95</v>
      </c>
      <c r="D99" s="66"/>
      <c r="E99" s="23"/>
      <c r="F99" s="66"/>
      <c r="G99" s="23"/>
      <c r="H99" s="23"/>
      <c r="I99" s="23"/>
      <c r="J99" s="32"/>
      <c r="K99" s="24"/>
      <c r="L99" s="32"/>
      <c r="M99" s="24"/>
      <c r="N99" s="32"/>
      <c r="O99" s="24"/>
      <c r="P99" s="32"/>
      <c r="Q99" s="24"/>
      <c r="R99" s="32"/>
      <c r="S99" s="24"/>
      <c r="T99" s="32"/>
      <c r="U99" s="24"/>
      <c r="V99" s="32"/>
      <c r="W99" s="24"/>
      <c r="X99" s="32"/>
      <c r="Y99" s="24"/>
    </row>
    <row r="100" spans="1:25" hidden="1" x14ac:dyDescent="0.25">
      <c r="A100" s="54">
        <v>97</v>
      </c>
      <c r="B100" s="40">
        <v>560258</v>
      </c>
      <c r="C100" s="41" t="s">
        <v>96</v>
      </c>
      <c r="D100" s="66"/>
      <c r="E100" s="23"/>
      <c r="F100" s="66"/>
      <c r="G100" s="23"/>
      <c r="H100" s="23"/>
      <c r="I100" s="23"/>
      <c r="J100" s="32"/>
      <c r="K100" s="24"/>
      <c r="L100" s="32"/>
      <c r="M100" s="24"/>
      <c r="N100" s="32"/>
      <c r="O100" s="24"/>
      <c r="P100" s="32"/>
      <c r="Q100" s="24"/>
      <c r="R100" s="32"/>
      <c r="S100" s="24"/>
      <c r="T100" s="32"/>
      <c r="U100" s="24"/>
      <c r="V100" s="32"/>
      <c r="W100" s="24"/>
      <c r="X100" s="32"/>
      <c r="Y100" s="24"/>
    </row>
    <row r="101" spans="1:25" ht="31.5" x14ac:dyDescent="0.25">
      <c r="A101" s="54">
        <v>98</v>
      </c>
      <c r="B101" s="36">
        <v>560101</v>
      </c>
      <c r="C101" s="37" t="s">
        <v>97</v>
      </c>
      <c r="D101" s="67">
        <v>847491.32</v>
      </c>
      <c r="E101" s="25">
        <v>56</v>
      </c>
      <c r="F101" s="67"/>
      <c r="G101" s="25"/>
      <c r="H101" s="25"/>
      <c r="I101" s="25"/>
      <c r="J101" s="32"/>
      <c r="K101" s="24"/>
      <c r="L101" s="32"/>
      <c r="M101" s="24"/>
      <c r="N101" s="32"/>
      <c r="O101" s="24"/>
      <c r="P101" s="32"/>
      <c r="Q101" s="24"/>
      <c r="R101" s="32"/>
      <c r="S101" s="24"/>
      <c r="T101" s="32"/>
      <c r="U101" s="24"/>
      <c r="V101" s="32"/>
      <c r="W101" s="24"/>
      <c r="X101" s="32"/>
      <c r="Y101" s="24"/>
    </row>
    <row r="102" spans="1:25" hidden="1" x14ac:dyDescent="0.25">
      <c r="A102" s="54">
        <v>99</v>
      </c>
      <c r="B102" s="36">
        <v>560152</v>
      </c>
      <c r="C102" s="37" t="s">
        <v>98</v>
      </c>
      <c r="D102" s="70"/>
      <c r="E102" s="29"/>
      <c r="F102" s="70"/>
      <c r="G102" s="29"/>
      <c r="H102" s="28"/>
      <c r="I102" s="29"/>
      <c r="J102" s="32"/>
      <c r="K102" s="24"/>
      <c r="L102" s="32"/>
      <c r="M102" s="24"/>
      <c r="N102" s="32"/>
      <c r="O102" s="24"/>
      <c r="P102" s="32"/>
      <c r="Q102" s="24"/>
      <c r="R102" s="32"/>
      <c r="S102" s="24"/>
      <c r="T102" s="32"/>
      <c r="U102" s="24"/>
      <c r="V102" s="32"/>
      <c r="W102" s="24"/>
      <c r="X102" s="32"/>
      <c r="Y102" s="24"/>
    </row>
    <row r="103" spans="1:25" hidden="1" x14ac:dyDescent="0.25">
      <c r="A103" s="54">
        <v>100</v>
      </c>
      <c r="B103" s="122">
        <v>560276</v>
      </c>
      <c r="C103" s="123" t="s">
        <v>99</v>
      </c>
      <c r="D103" s="70"/>
      <c r="E103" s="29"/>
      <c r="F103" s="70"/>
      <c r="G103" s="29"/>
      <c r="H103" s="28"/>
      <c r="I103" s="29"/>
      <c r="J103" s="32"/>
      <c r="K103" s="24"/>
      <c r="L103" s="32"/>
      <c r="M103" s="24"/>
      <c r="N103" s="32"/>
      <c r="O103" s="24"/>
      <c r="P103" s="32"/>
      <c r="Q103" s="24"/>
      <c r="R103" s="32"/>
      <c r="S103" s="24"/>
      <c r="T103" s="32"/>
      <c r="U103" s="24"/>
      <c r="V103" s="32"/>
      <c r="W103" s="24"/>
      <c r="X103" s="32"/>
      <c r="Y103" s="24"/>
    </row>
    <row r="104" spans="1:25" hidden="1" x14ac:dyDescent="0.25">
      <c r="A104" s="54">
        <v>101</v>
      </c>
      <c r="B104" s="122">
        <v>560277</v>
      </c>
      <c r="C104" s="123" t="s">
        <v>100</v>
      </c>
      <c r="D104" s="70"/>
      <c r="E104" s="29"/>
      <c r="F104" s="70"/>
      <c r="G104" s="29"/>
      <c r="H104" s="28"/>
      <c r="I104" s="29"/>
      <c r="J104" s="32"/>
      <c r="K104" s="24"/>
      <c r="L104" s="32"/>
      <c r="M104" s="24"/>
      <c r="N104" s="32"/>
      <c r="O104" s="24"/>
      <c r="P104" s="32"/>
      <c r="Q104" s="24"/>
      <c r="R104" s="32"/>
      <c r="S104" s="24"/>
      <c r="T104" s="32"/>
      <c r="U104" s="24"/>
      <c r="V104" s="32"/>
      <c r="W104" s="24"/>
      <c r="X104" s="32"/>
      <c r="Y104" s="24"/>
    </row>
    <row r="105" spans="1:25" ht="33.75" customHeight="1" x14ac:dyDescent="0.25">
      <c r="A105" s="54">
        <v>102</v>
      </c>
      <c r="B105" s="38">
        <v>560283</v>
      </c>
      <c r="C105" s="39" t="s">
        <v>101</v>
      </c>
      <c r="D105" s="70">
        <v>13474868.800000001</v>
      </c>
      <c r="E105" s="29">
        <v>938</v>
      </c>
      <c r="F105" s="70"/>
      <c r="G105" s="29"/>
      <c r="H105" s="28"/>
      <c r="I105" s="29"/>
      <c r="J105" s="32"/>
      <c r="K105" s="24"/>
      <c r="L105" s="32"/>
      <c r="M105" s="24"/>
      <c r="N105" s="32"/>
      <c r="O105" s="24"/>
      <c r="P105" s="32"/>
      <c r="Q105" s="24"/>
      <c r="R105" s="32"/>
      <c r="S105" s="24"/>
      <c r="T105" s="32"/>
      <c r="U105" s="24"/>
      <c r="V105" s="32"/>
      <c r="W105" s="24"/>
      <c r="X105" s="32"/>
      <c r="Y105" s="24"/>
    </row>
    <row r="106" spans="1:25" hidden="1" x14ac:dyDescent="0.25">
      <c r="A106" s="54">
        <v>103</v>
      </c>
      <c r="B106" s="38">
        <v>560319</v>
      </c>
      <c r="C106" s="39" t="s">
        <v>102</v>
      </c>
      <c r="D106" s="70"/>
      <c r="E106" s="29"/>
      <c r="F106" s="70"/>
      <c r="G106" s="29"/>
      <c r="H106" s="28"/>
      <c r="I106" s="29"/>
      <c r="J106" s="32"/>
      <c r="K106" s="24"/>
      <c r="L106" s="32"/>
      <c r="M106" s="24"/>
      <c r="N106" s="32"/>
      <c r="O106" s="24"/>
      <c r="P106" s="32"/>
      <c r="Q106" s="24"/>
      <c r="R106" s="32"/>
      <c r="S106" s="24"/>
      <c r="T106" s="32"/>
      <c r="U106" s="24"/>
      <c r="V106" s="32"/>
      <c r="W106" s="24"/>
      <c r="X106" s="32"/>
      <c r="Y106" s="24"/>
    </row>
    <row r="107" spans="1:25" hidden="1" x14ac:dyDescent="0.25">
      <c r="A107" s="54">
        <v>104</v>
      </c>
      <c r="B107" s="36">
        <v>560203</v>
      </c>
      <c r="C107" s="37" t="s">
        <v>103</v>
      </c>
      <c r="D107" s="70"/>
      <c r="E107" s="29"/>
      <c r="F107" s="70"/>
      <c r="G107" s="29"/>
      <c r="H107" s="28"/>
      <c r="I107" s="29"/>
      <c r="J107" s="32"/>
      <c r="K107" s="24"/>
      <c r="L107" s="32"/>
      <c r="M107" s="24"/>
      <c r="N107" s="32"/>
      <c r="O107" s="24"/>
      <c r="P107" s="32"/>
      <c r="Q107" s="24"/>
      <c r="R107" s="32"/>
      <c r="S107" s="24"/>
      <c r="T107" s="32"/>
      <c r="U107" s="24"/>
      <c r="V107" s="32"/>
      <c r="W107" s="24"/>
      <c r="X107" s="32"/>
      <c r="Y107" s="24"/>
    </row>
    <row r="108" spans="1:25" x14ac:dyDescent="0.25">
      <c r="A108" s="54">
        <v>105</v>
      </c>
      <c r="B108" s="38">
        <v>560321</v>
      </c>
      <c r="C108" s="37" t="s">
        <v>104</v>
      </c>
      <c r="D108" s="69"/>
      <c r="E108" s="27"/>
      <c r="F108" s="69"/>
      <c r="G108" s="27"/>
      <c r="H108" s="27"/>
      <c r="I108" s="27"/>
      <c r="J108" s="32"/>
      <c r="K108" s="24"/>
      <c r="L108" s="32"/>
      <c r="M108" s="24"/>
      <c r="N108" s="32"/>
      <c r="O108" s="24"/>
      <c r="P108" s="32"/>
      <c r="Q108" s="24"/>
      <c r="R108" s="32">
        <v>28304415.510000002</v>
      </c>
      <c r="S108" s="24">
        <v>234</v>
      </c>
      <c r="T108" s="32"/>
      <c r="U108" s="24"/>
      <c r="V108" s="32"/>
      <c r="W108" s="24"/>
      <c r="X108" s="32"/>
      <c r="Y108" s="24"/>
    </row>
    <row r="109" spans="1:25" hidden="1" x14ac:dyDescent="0.25">
      <c r="A109" s="54">
        <v>106</v>
      </c>
      <c r="B109" s="38">
        <v>560323</v>
      </c>
      <c r="C109" s="41" t="s">
        <v>105</v>
      </c>
      <c r="D109" s="67"/>
      <c r="E109" s="25"/>
      <c r="F109" s="67"/>
      <c r="G109" s="25"/>
      <c r="H109" s="25"/>
      <c r="I109" s="25"/>
      <c r="J109" s="32"/>
      <c r="K109" s="24"/>
      <c r="L109" s="32"/>
      <c r="M109" s="24"/>
      <c r="N109" s="32"/>
      <c r="O109" s="24"/>
      <c r="P109" s="32"/>
      <c r="Q109" s="24"/>
      <c r="R109" s="32"/>
      <c r="S109" s="24"/>
      <c r="T109" s="32"/>
      <c r="U109" s="24"/>
      <c r="V109" s="32"/>
      <c r="W109" s="24"/>
      <c r="X109" s="32"/>
      <c r="Y109" s="24"/>
    </row>
    <row r="110" spans="1:25" hidden="1" x14ac:dyDescent="0.25">
      <c r="A110" s="54">
        <v>107</v>
      </c>
      <c r="B110" s="124">
        <v>560328</v>
      </c>
      <c r="C110" s="125" t="s">
        <v>106</v>
      </c>
      <c r="D110" s="67"/>
      <c r="E110" s="25"/>
      <c r="F110" s="67"/>
      <c r="G110" s="25"/>
      <c r="H110" s="25"/>
      <c r="I110" s="25"/>
      <c r="J110" s="32"/>
      <c r="K110" s="24"/>
      <c r="L110" s="32"/>
      <c r="M110" s="24"/>
      <c r="N110" s="32"/>
      <c r="O110" s="24"/>
      <c r="P110" s="32"/>
      <c r="Q110" s="24"/>
      <c r="R110" s="32"/>
      <c r="S110" s="24"/>
      <c r="T110" s="32"/>
      <c r="U110" s="24"/>
      <c r="V110" s="32"/>
      <c r="W110" s="24"/>
      <c r="X110" s="32"/>
      <c r="Y110" s="24"/>
    </row>
    <row r="111" spans="1:25" hidden="1" x14ac:dyDescent="0.25">
      <c r="A111" s="54">
        <v>108</v>
      </c>
      <c r="B111" s="38">
        <v>560330</v>
      </c>
      <c r="C111" s="49" t="s">
        <v>107</v>
      </c>
      <c r="D111" s="66"/>
      <c r="E111" s="23"/>
      <c r="F111" s="66"/>
      <c r="G111" s="23"/>
      <c r="H111" s="23"/>
      <c r="I111" s="23"/>
      <c r="J111" s="32"/>
      <c r="K111" s="24"/>
      <c r="L111" s="32"/>
      <c r="M111" s="24"/>
      <c r="N111" s="32"/>
      <c r="O111" s="24"/>
      <c r="P111" s="32"/>
      <c r="Q111" s="24"/>
      <c r="R111" s="32"/>
      <c r="S111" s="24"/>
      <c r="T111" s="32"/>
      <c r="U111" s="24"/>
      <c r="V111" s="32"/>
      <c r="W111" s="24"/>
      <c r="X111" s="32"/>
      <c r="Y111" s="24"/>
    </row>
    <row r="112" spans="1:25" hidden="1" x14ac:dyDescent="0.25">
      <c r="A112" s="54">
        <v>109</v>
      </c>
      <c r="B112" s="38">
        <v>560279</v>
      </c>
      <c r="C112" s="39" t="s">
        <v>108</v>
      </c>
      <c r="D112" s="67"/>
      <c r="E112" s="25"/>
      <c r="F112" s="67"/>
      <c r="G112" s="25"/>
      <c r="H112" s="25"/>
      <c r="I112" s="25"/>
      <c r="J112" s="32"/>
      <c r="K112" s="24"/>
      <c r="L112" s="32"/>
      <c r="M112" s="24"/>
      <c r="N112" s="32"/>
      <c r="O112" s="24"/>
      <c r="P112" s="32"/>
      <c r="Q112" s="24"/>
      <c r="R112" s="32"/>
      <c r="S112" s="24"/>
      <c r="T112" s="32"/>
      <c r="U112" s="24"/>
      <c r="V112" s="32"/>
      <c r="W112" s="24"/>
      <c r="X112" s="32"/>
      <c r="Y112" s="24"/>
    </row>
    <row r="113" spans="1:27" s="22" customFormat="1" x14ac:dyDescent="0.25">
      <c r="A113" s="54">
        <v>110</v>
      </c>
      <c r="B113" s="38">
        <v>560332</v>
      </c>
      <c r="C113" s="39" t="s">
        <v>109</v>
      </c>
      <c r="D113" s="68">
        <v>14640333.880000001</v>
      </c>
      <c r="E113" s="26">
        <v>987</v>
      </c>
      <c r="F113" s="68"/>
      <c r="G113" s="26"/>
      <c r="H113" s="26"/>
      <c r="I113" s="26"/>
      <c r="J113" s="33"/>
      <c r="K113" s="30"/>
      <c r="L113" s="33"/>
      <c r="M113" s="30"/>
      <c r="N113" s="33"/>
      <c r="O113" s="30"/>
      <c r="P113" s="33"/>
      <c r="Q113" s="30"/>
      <c r="R113" s="33"/>
      <c r="S113" s="30"/>
      <c r="T113" s="33"/>
      <c r="U113" s="30"/>
      <c r="V113" s="33"/>
      <c r="W113" s="30"/>
      <c r="X113" s="33"/>
      <c r="Y113" s="30"/>
    </row>
    <row r="114" spans="1:27" hidden="1" x14ac:dyDescent="0.25">
      <c r="A114" s="54">
        <v>111</v>
      </c>
      <c r="B114" s="38">
        <v>560337</v>
      </c>
      <c r="C114" s="39" t="s">
        <v>110</v>
      </c>
      <c r="D114" s="68"/>
      <c r="E114" s="26"/>
      <c r="F114" s="68"/>
      <c r="G114" s="26"/>
      <c r="H114" s="26"/>
      <c r="I114" s="26"/>
      <c r="J114" s="32"/>
      <c r="K114" s="24"/>
      <c r="L114" s="32"/>
      <c r="M114" s="24"/>
      <c r="N114" s="32"/>
      <c r="O114" s="24"/>
      <c r="P114" s="32"/>
      <c r="Q114" s="24"/>
      <c r="R114" s="32"/>
      <c r="S114" s="24"/>
      <c r="T114" s="32"/>
      <c r="U114" s="24"/>
      <c r="V114" s="32"/>
      <c r="W114" s="24"/>
      <c r="X114" s="32"/>
      <c r="Y114" s="24"/>
    </row>
    <row r="115" spans="1:27" hidden="1" x14ac:dyDescent="0.25">
      <c r="A115" s="54">
        <v>112</v>
      </c>
      <c r="B115" s="122">
        <v>560339</v>
      </c>
      <c r="C115" s="123" t="s">
        <v>111</v>
      </c>
      <c r="D115" s="66"/>
      <c r="E115" s="23"/>
      <c r="F115" s="66"/>
      <c r="G115" s="23"/>
      <c r="H115" s="23"/>
      <c r="I115" s="23"/>
      <c r="J115" s="32"/>
      <c r="K115" s="24"/>
      <c r="L115" s="32"/>
      <c r="M115" s="24"/>
      <c r="N115" s="32"/>
      <c r="O115" s="24"/>
      <c r="P115" s="32"/>
      <c r="Q115" s="24"/>
      <c r="R115" s="32"/>
      <c r="S115" s="24"/>
      <c r="T115" s="32"/>
      <c r="U115" s="24"/>
      <c r="V115" s="32"/>
      <c r="W115" s="24"/>
      <c r="X115" s="32"/>
      <c r="Y115" s="24"/>
    </row>
    <row r="116" spans="1:27" hidden="1" x14ac:dyDescent="0.25">
      <c r="A116" s="54">
        <v>113</v>
      </c>
      <c r="B116" s="122">
        <v>560340</v>
      </c>
      <c r="C116" s="123" t="s">
        <v>112</v>
      </c>
      <c r="D116" s="66"/>
      <c r="E116" s="23"/>
      <c r="F116" s="66"/>
      <c r="G116" s="23"/>
      <c r="H116" s="23"/>
      <c r="I116" s="23"/>
      <c r="J116" s="32"/>
      <c r="K116" s="24"/>
      <c r="L116" s="32"/>
      <c r="M116" s="24"/>
      <c r="N116" s="32"/>
      <c r="O116" s="24"/>
      <c r="P116" s="32"/>
      <c r="Q116" s="24"/>
      <c r="R116" s="32"/>
      <c r="S116" s="24"/>
      <c r="T116" s="32"/>
      <c r="U116" s="24"/>
      <c r="V116" s="32"/>
      <c r="W116" s="24"/>
      <c r="X116" s="32"/>
      <c r="Y116" s="24"/>
    </row>
    <row r="117" spans="1:27" hidden="1" x14ac:dyDescent="0.25">
      <c r="A117" s="54">
        <v>114</v>
      </c>
      <c r="B117" s="122">
        <v>560341</v>
      </c>
      <c r="C117" s="123" t="s">
        <v>113</v>
      </c>
      <c r="D117" s="67"/>
      <c r="E117" s="25"/>
      <c r="F117" s="67"/>
      <c r="G117" s="25"/>
      <c r="H117" s="25"/>
      <c r="I117" s="25"/>
      <c r="J117" s="32"/>
      <c r="K117" s="24"/>
      <c r="L117" s="32"/>
      <c r="M117" s="24"/>
      <c r="N117" s="32"/>
      <c r="O117" s="24"/>
      <c r="P117" s="32"/>
      <c r="Q117" s="24"/>
      <c r="R117" s="32"/>
      <c r="S117" s="24"/>
      <c r="T117" s="32"/>
      <c r="U117" s="24"/>
      <c r="V117" s="32"/>
      <c r="W117" s="24"/>
      <c r="X117" s="32"/>
      <c r="Y117" s="24"/>
    </row>
    <row r="118" spans="1:27" x14ac:dyDescent="0.25">
      <c r="A118" s="161"/>
      <c r="B118" s="253" t="s">
        <v>213</v>
      </c>
      <c r="C118" s="254"/>
      <c r="D118" s="162">
        <f t="shared" ref="D118:Y118" si="0">SUM(D4:D117)</f>
        <v>1369700794.9000001</v>
      </c>
      <c r="E118" s="163">
        <f t="shared" si="0"/>
        <v>74101</v>
      </c>
      <c r="F118" s="162">
        <f t="shared" si="0"/>
        <v>108704353.95999999</v>
      </c>
      <c r="G118" s="163">
        <f t="shared" si="0"/>
        <v>2670</v>
      </c>
      <c r="H118" s="162">
        <f t="shared" si="0"/>
        <v>63555961.759999998</v>
      </c>
      <c r="I118" s="163">
        <f t="shared" si="0"/>
        <v>1472</v>
      </c>
      <c r="J118" s="162">
        <f t="shared" si="0"/>
        <v>3195266.1</v>
      </c>
      <c r="K118" s="163">
        <f t="shared" si="0"/>
        <v>103</v>
      </c>
      <c r="L118" s="162">
        <f t="shared" si="0"/>
        <v>54903604.600000001</v>
      </c>
      <c r="M118" s="163">
        <f t="shared" si="0"/>
        <v>1606</v>
      </c>
      <c r="N118" s="162">
        <f t="shared" si="0"/>
        <v>21331142.219999999</v>
      </c>
      <c r="O118" s="163">
        <f t="shared" si="0"/>
        <v>600</v>
      </c>
      <c r="P118" s="162">
        <f t="shared" si="0"/>
        <v>31059481.890000001</v>
      </c>
      <c r="Q118" s="163">
        <f t="shared" si="0"/>
        <v>1488</v>
      </c>
      <c r="R118" s="162">
        <f t="shared" si="0"/>
        <v>174946159.33000001</v>
      </c>
      <c r="S118" s="163">
        <f t="shared" si="0"/>
        <v>1477</v>
      </c>
      <c r="T118" s="162">
        <f t="shared" si="0"/>
        <v>2283559810.1799998</v>
      </c>
      <c r="U118" s="163">
        <f t="shared" si="0"/>
        <v>26537</v>
      </c>
      <c r="V118" s="162">
        <f t="shared" si="0"/>
        <v>387449692.80000001</v>
      </c>
      <c r="W118" s="163">
        <f t="shared" si="0"/>
        <v>3115</v>
      </c>
      <c r="X118" s="162">
        <f t="shared" si="0"/>
        <v>167674300</v>
      </c>
      <c r="Y118" s="163">
        <f t="shared" si="0"/>
        <v>2416</v>
      </c>
      <c r="Z118" s="31">
        <f>D118+F118+H118+J118+L118+N118+P118+R118+T118+V118+X118</f>
        <v>4666080567.7399998</v>
      </c>
      <c r="AA118" s="169">
        <f>E118+G118+I118+K118+M118+O118+Q118+S118+U118+W118+Y118</f>
        <v>115585</v>
      </c>
    </row>
    <row r="119" spans="1:27" x14ac:dyDescent="0.25">
      <c r="A119" s="161"/>
      <c r="B119" s="253" t="s">
        <v>212</v>
      </c>
      <c r="C119" s="254"/>
      <c r="D119" s="32">
        <v>96636458.340000004</v>
      </c>
      <c r="E119" s="24">
        <v>19205</v>
      </c>
      <c r="F119" s="32"/>
      <c r="G119" s="24"/>
      <c r="H119" s="24"/>
      <c r="I119" s="24"/>
      <c r="J119" s="32"/>
      <c r="K119" s="24"/>
      <c r="L119" s="32"/>
      <c r="M119" s="24"/>
      <c r="N119" s="32"/>
      <c r="O119" s="24"/>
      <c r="P119" s="32">
        <v>205843.43</v>
      </c>
      <c r="Q119" s="24">
        <v>8</v>
      </c>
      <c r="R119" s="32">
        <v>6047040.6699999999</v>
      </c>
      <c r="S119" s="24">
        <v>48</v>
      </c>
      <c r="T119" s="32">
        <v>63596872</v>
      </c>
      <c r="U119" s="24">
        <v>284</v>
      </c>
      <c r="V119" s="32"/>
      <c r="W119" s="24"/>
      <c r="X119" s="32"/>
      <c r="Y119" s="24"/>
      <c r="Z119" s="31">
        <f>D119+F119+H119+J119+L119+N119+P119+R119+T119+V119+X119</f>
        <v>166486214.44</v>
      </c>
      <c r="AA119" s="169">
        <f>E119+G119+I119+K119+M119+O119+Q119+S119+U119+W119+Y119</f>
        <v>19545</v>
      </c>
    </row>
    <row r="120" spans="1:27" x14ac:dyDescent="0.25">
      <c r="A120" s="166"/>
      <c r="B120" s="167"/>
      <c r="C120" s="168"/>
      <c r="D120" s="31">
        <f>D118+D119</f>
        <v>1466337253.24</v>
      </c>
      <c r="E120" s="169">
        <f>E118+E119</f>
        <v>93306</v>
      </c>
      <c r="F120" s="31">
        <f t="shared" ref="F120:Y120" si="1">F118+F119</f>
        <v>108704353.95999999</v>
      </c>
      <c r="G120" s="169">
        <f t="shared" si="1"/>
        <v>2670</v>
      </c>
      <c r="H120" s="31">
        <f t="shared" ref="H120" si="2">H118+H119</f>
        <v>63555961.759999998</v>
      </c>
      <c r="I120" s="169">
        <f t="shared" ref="I120" si="3">I118+I119</f>
        <v>1472</v>
      </c>
      <c r="J120" s="31">
        <f t="shared" si="1"/>
        <v>3195266.1</v>
      </c>
      <c r="K120" s="169">
        <f t="shared" si="1"/>
        <v>103</v>
      </c>
      <c r="L120" s="31">
        <f t="shared" si="1"/>
        <v>54903604.600000001</v>
      </c>
      <c r="M120" s="169">
        <f t="shared" si="1"/>
        <v>1606</v>
      </c>
      <c r="N120" s="31">
        <f t="shared" si="1"/>
        <v>21331142.219999999</v>
      </c>
      <c r="O120" s="169">
        <f t="shared" si="1"/>
        <v>600</v>
      </c>
      <c r="P120" s="31">
        <f t="shared" si="1"/>
        <v>31265325.32</v>
      </c>
      <c r="Q120" s="169">
        <f t="shared" si="1"/>
        <v>1496</v>
      </c>
      <c r="R120" s="31">
        <f t="shared" si="1"/>
        <v>180993200</v>
      </c>
      <c r="S120" s="169">
        <f t="shared" si="1"/>
        <v>1525</v>
      </c>
      <c r="T120" s="31">
        <f t="shared" si="1"/>
        <v>2347156682.1799998</v>
      </c>
      <c r="U120" s="169">
        <f t="shared" si="1"/>
        <v>26821</v>
      </c>
      <c r="V120" s="31">
        <f t="shared" si="1"/>
        <v>387449692.80000001</v>
      </c>
      <c r="W120" s="169">
        <f t="shared" si="1"/>
        <v>3115</v>
      </c>
      <c r="X120" s="31">
        <f t="shared" si="1"/>
        <v>167674300</v>
      </c>
      <c r="Y120" s="169">
        <f t="shared" si="1"/>
        <v>2416</v>
      </c>
    </row>
    <row r="121" spans="1:27" x14ac:dyDescent="0.25">
      <c r="A121" s="166"/>
      <c r="B121" s="167"/>
      <c r="C121" s="168"/>
    </row>
  </sheetData>
  <mergeCells count="18">
    <mergeCell ref="A2:A3"/>
    <mergeCell ref="B2:B3"/>
    <mergeCell ref="C2:C3"/>
    <mergeCell ref="D2:E2"/>
    <mergeCell ref="F2:G2"/>
    <mergeCell ref="V2:W2"/>
    <mergeCell ref="X2:Y2"/>
    <mergeCell ref="T2:U2"/>
    <mergeCell ref="D1:L1"/>
    <mergeCell ref="O1:W1"/>
    <mergeCell ref="P2:Q2"/>
    <mergeCell ref="R2:S2"/>
    <mergeCell ref="B118:C118"/>
    <mergeCell ref="B119:C119"/>
    <mergeCell ref="J2:K2"/>
    <mergeCell ref="L2:M2"/>
    <mergeCell ref="N2:O2"/>
    <mergeCell ref="H2:I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view="pageBreakPreview" zoomScaleNormal="100" zoomScaleSheetLayoutView="100" workbookViewId="0">
      <pane xSplit="3" ySplit="3" topLeftCell="N97" activePane="bottomRight" state="frozen"/>
      <selection pane="topRight" activeCell="D1" sqref="D1"/>
      <selection pane="bottomLeft" activeCell="A5" sqref="A5"/>
      <selection pane="bottomRight" activeCell="F109" sqref="F109:G109"/>
    </sheetView>
  </sheetViews>
  <sheetFormatPr defaultColWidth="9.140625" defaultRowHeight="15.75" x14ac:dyDescent="0.25"/>
  <cols>
    <col min="1" max="1" width="5.42578125" style="13" customWidth="1"/>
    <col min="2" max="2" width="9.140625" style="34"/>
    <col min="3" max="3" width="48" style="35" customWidth="1"/>
    <col min="4" max="4" width="18.5703125" style="31" customWidth="1"/>
    <col min="5" max="5" width="14.85546875" style="18" customWidth="1"/>
    <col min="6" max="6" width="19.85546875" style="31" customWidth="1"/>
    <col min="7" max="7" width="13.28515625" style="18" customWidth="1"/>
    <col min="8" max="8" width="16.7109375" style="31" customWidth="1"/>
    <col min="9" max="9" width="13.7109375" style="18" customWidth="1"/>
    <col min="10" max="10" width="17.7109375" style="31" customWidth="1"/>
    <col min="11" max="11" width="13.5703125" style="18" customWidth="1"/>
    <col min="12" max="12" width="16.5703125" style="31" customWidth="1"/>
    <col min="13" max="13" width="13.85546875" style="18" customWidth="1"/>
    <col min="14" max="14" width="16" style="31" customWidth="1"/>
    <col min="15" max="15" width="13.85546875" style="18" customWidth="1"/>
    <col min="16" max="16" width="17.42578125" style="31" customWidth="1"/>
    <col min="17" max="17" width="13.140625" style="18" customWidth="1"/>
    <col min="18" max="18" width="15.85546875" style="31" customWidth="1"/>
    <col min="19" max="19" width="13.7109375" style="18" customWidth="1"/>
    <col min="20" max="20" width="16.42578125" style="31" customWidth="1"/>
    <col min="21" max="21" width="14" style="18" customWidth="1"/>
    <col min="22" max="22" width="15.85546875" style="31" customWidth="1"/>
    <col min="23" max="23" width="14.5703125" style="18" customWidth="1"/>
    <col min="24" max="24" width="15" style="31" customWidth="1"/>
    <col min="25" max="25" width="14" style="18" customWidth="1"/>
    <col min="26" max="26" width="19.28515625" style="18" customWidth="1"/>
    <col min="27" max="16384" width="9.140625" style="18"/>
  </cols>
  <sheetData>
    <row r="1" spans="1:25" s="13" customFormat="1" ht="38.25" customHeight="1" x14ac:dyDescent="0.3">
      <c r="A1" s="12"/>
      <c r="C1" s="121"/>
      <c r="D1" s="267" t="s">
        <v>226</v>
      </c>
      <c r="E1" s="267"/>
      <c r="F1" s="267"/>
      <c r="G1" s="267"/>
      <c r="H1" s="267"/>
      <c r="I1" s="267"/>
      <c r="J1" s="267"/>
      <c r="K1" s="267"/>
      <c r="L1" s="267"/>
      <c r="M1" s="121"/>
      <c r="N1" s="267" t="s">
        <v>226</v>
      </c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121"/>
    </row>
    <row r="2" spans="1:25" s="13" customFormat="1" ht="53.25" customHeight="1" x14ac:dyDescent="0.25">
      <c r="A2" s="257" t="s">
        <v>0</v>
      </c>
      <c r="B2" s="268" t="s">
        <v>197</v>
      </c>
      <c r="C2" s="269" t="s">
        <v>198</v>
      </c>
      <c r="D2" s="270" t="s">
        <v>141</v>
      </c>
      <c r="E2" s="271"/>
      <c r="F2" s="261" t="s">
        <v>145</v>
      </c>
      <c r="G2" s="261"/>
      <c r="H2" s="261" t="s">
        <v>150</v>
      </c>
      <c r="I2" s="261"/>
      <c r="J2" s="261" t="s">
        <v>152</v>
      </c>
      <c r="K2" s="261"/>
      <c r="L2" s="261" t="s">
        <v>215</v>
      </c>
      <c r="M2" s="261"/>
      <c r="N2" s="262" t="s">
        <v>149</v>
      </c>
      <c r="O2" s="263"/>
      <c r="P2" s="261" t="s">
        <v>229</v>
      </c>
      <c r="Q2" s="261"/>
      <c r="R2" s="261" t="s">
        <v>143</v>
      </c>
      <c r="S2" s="261"/>
      <c r="T2" s="266" t="s">
        <v>147</v>
      </c>
      <c r="U2" s="266"/>
      <c r="V2" s="264" t="s">
        <v>230</v>
      </c>
      <c r="W2" s="265"/>
      <c r="X2" s="266" t="s">
        <v>231</v>
      </c>
      <c r="Y2" s="266"/>
    </row>
    <row r="3" spans="1:25" s="13" customFormat="1" ht="45" x14ac:dyDescent="0.25">
      <c r="A3" s="257"/>
      <c r="B3" s="268"/>
      <c r="C3" s="269"/>
      <c r="D3" s="14" t="s">
        <v>203</v>
      </c>
      <c r="E3" s="56" t="s">
        <v>216</v>
      </c>
      <c r="F3" s="14" t="s">
        <v>203</v>
      </c>
      <c r="G3" s="56" t="s">
        <v>216</v>
      </c>
      <c r="H3" s="14" t="s">
        <v>203</v>
      </c>
      <c r="I3" s="56" t="s">
        <v>216</v>
      </c>
      <c r="J3" s="15" t="s">
        <v>205</v>
      </c>
      <c r="K3" s="56" t="s">
        <v>216</v>
      </c>
      <c r="L3" s="15" t="s">
        <v>205</v>
      </c>
      <c r="M3" s="56" t="s">
        <v>216</v>
      </c>
      <c r="N3" s="74" t="s">
        <v>205</v>
      </c>
      <c r="O3" s="56" t="s">
        <v>216</v>
      </c>
      <c r="P3" s="65" t="s">
        <v>203</v>
      </c>
      <c r="Q3" s="56" t="s">
        <v>216</v>
      </c>
      <c r="R3" s="65" t="s">
        <v>203</v>
      </c>
      <c r="S3" s="56" t="s">
        <v>216</v>
      </c>
      <c r="T3" s="65" t="s">
        <v>203</v>
      </c>
      <c r="U3" s="56" t="s">
        <v>216</v>
      </c>
      <c r="V3" s="65" t="s">
        <v>203</v>
      </c>
      <c r="W3" s="56" t="s">
        <v>216</v>
      </c>
      <c r="X3" s="65" t="s">
        <v>203</v>
      </c>
      <c r="Y3" s="56" t="s">
        <v>216</v>
      </c>
    </row>
    <row r="4" spans="1:25" x14ac:dyDescent="0.25">
      <c r="A4" s="19">
        <v>1</v>
      </c>
      <c r="B4" s="36">
        <v>560001</v>
      </c>
      <c r="C4" s="37" t="s">
        <v>1</v>
      </c>
      <c r="D4" s="66">
        <v>15365624</v>
      </c>
      <c r="E4" s="23">
        <v>6840</v>
      </c>
      <c r="F4" s="66">
        <v>13942674</v>
      </c>
      <c r="G4" s="23">
        <v>4330</v>
      </c>
      <c r="H4" s="66">
        <v>10986190.720000001</v>
      </c>
      <c r="I4" s="23">
        <v>10500</v>
      </c>
      <c r="J4" s="66">
        <v>5620833</v>
      </c>
      <c r="K4" s="23">
        <v>1860</v>
      </c>
      <c r="L4" s="32"/>
      <c r="M4" s="24"/>
      <c r="N4" s="32"/>
      <c r="O4" s="24"/>
      <c r="P4" s="32"/>
      <c r="Q4" s="24"/>
      <c r="R4" s="32"/>
      <c r="S4" s="24"/>
      <c r="T4" s="32">
        <v>10044911.630000001</v>
      </c>
      <c r="U4" s="24">
        <v>1750</v>
      </c>
      <c r="V4" s="32"/>
      <c r="W4" s="24"/>
      <c r="X4" s="32"/>
      <c r="Y4" s="24"/>
    </row>
    <row r="5" spans="1:25" x14ac:dyDescent="0.25">
      <c r="A5" s="19">
        <v>2</v>
      </c>
      <c r="B5" s="38">
        <v>560264</v>
      </c>
      <c r="C5" s="39" t="s">
        <v>2</v>
      </c>
      <c r="D5" s="66">
        <v>17766421</v>
      </c>
      <c r="E5" s="23">
        <v>10650</v>
      </c>
      <c r="F5" s="66">
        <v>10358011</v>
      </c>
      <c r="G5" s="23">
        <v>3600</v>
      </c>
      <c r="H5" s="66">
        <v>10528213.25</v>
      </c>
      <c r="I5" s="23">
        <v>10511</v>
      </c>
      <c r="J5" s="66">
        <v>20511659</v>
      </c>
      <c r="K5" s="23">
        <v>8040</v>
      </c>
      <c r="L5" s="32">
        <v>1641260</v>
      </c>
      <c r="M5" s="24">
        <v>1600</v>
      </c>
      <c r="N5" s="32"/>
      <c r="O5" s="24"/>
      <c r="P5" s="32"/>
      <c r="Q5" s="24"/>
      <c r="R5" s="32"/>
      <c r="S5" s="24"/>
      <c r="T5" s="32">
        <v>724813.23</v>
      </c>
      <c r="U5" s="24">
        <v>240</v>
      </c>
      <c r="V5" s="32"/>
      <c r="W5" s="24"/>
      <c r="X5" s="32"/>
      <c r="Y5" s="24"/>
    </row>
    <row r="6" spans="1:25" x14ac:dyDescent="0.25">
      <c r="A6" s="19">
        <v>3</v>
      </c>
      <c r="B6" s="40">
        <v>560259</v>
      </c>
      <c r="C6" s="41" t="s">
        <v>3</v>
      </c>
      <c r="D6" s="67"/>
      <c r="E6" s="25"/>
      <c r="F6" s="67"/>
      <c r="G6" s="25"/>
      <c r="H6" s="67">
        <v>1175618.6299999999</v>
      </c>
      <c r="I6" s="25">
        <v>1250</v>
      </c>
      <c r="J6" s="67">
        <v>1559999</v>
      </c>
      <c r="K6" s="25">
        <v>970</v>
      </c>
      <c r="L6" s="32"/>
      <c r="M6" s="24"/>
      <c r="N6" s="32"/>
      <c r="O6" s="24"/>
      <c r="P6" s="32"/>
      <c r="Q6" s="24"/>
      <c r="R6" s="32"/>
      <c r="S6" s="24"/>
      <c r="T6" s="32">
        <v>161322.23999999999</v>
      </c>
      <c r="U6" s="24">
        <v>60</v>
      </c>
      <c r="V6" s="32"/>
      <c r="W6" s="24"/>
      <c r="X6" s="32"/>
      <c r="Y6" s="24"/>
    </row>
    <row r="7" spans="1:25" x14ac:dyDescent="0.25">
      <c r="A7" s="19">
        <v>4</v>
      </c>
      <c r="B7" s="42">
        <v>560220</v>
      </c>
      <c r="C7" s="37" t="s">
        <v>4</v>
      </c>
      <c r="D7" s="66">
        <v>12308294</v>
      </c>
      <c r="E7" s="23">
        <v>7234</v>
      </c>
      <c r="F7" s="66">
        <v>10893887</v>
      </c>
      <c r="G7" s="23">
        <v>3387</v>
      </c>
      <c r="H7" s="66">
        <v>2445708.1</v>
      </c>
      <c r="I7" s="23">
        <v>2900</v>
      </c>
      <c r="J7" s="66">
        <v>1206088</v>
      </c>
      <c r="K7" s="23">
        <v>800</v>
      </c>
      <c r="L7" s="32"/>
      <c r="M7" s="24"/>
      <c r="N7" s="32"/>
      <c r="O7" s="24"/>
      <c r="P7" s="32"/>
      <c r="Q7" s="24"/>
      <c r="R7" s="32"/>
      <c r="S7" s="24"/>
      <c r="T7" s="32"/>
      <c r="U7" s="24"/>
      <c r="V7" s="32"/>
      <c r="W7" s="24"/>
      <c r="X7" s="32"/>
      <c r="Y7" s="24"/>
    </row>
    <row r="8" spans="1:25" hidden="1" x14ac:dyDescent="0.25">
      <c r="A8" s="19">
        <v>5</v>
      </c>
      <c r="B8" s="40">
        <v>560263</v>
      </c>
      <c r="C8" s="39" t="s">
        <v>5</v>
      </c>
      <c r="D8" s="66"/>
      <c r="E8" s="23"/>
      <c r="F8" s="66"/>
      <c r="G8" s="23"/>
      <c r="H8" s="66"/>
      <c r="I8" s="23"/>
      <c r="J8" s="66"/>
      <c r="K8" s="23"/>
      <c r="L8" s="32"/>
      <c r="M8" s="24"/>
      <c r="N8" s="32"/>
      <c r="O8" s="24"/>
      <c r="P8" s="32"/>
      <c r="Q8" s="24"/>
      <c r="R8" s="32"/>
      <c r="S8" s="24"/>
      <c r="T8" s="32"/>
      <c r="U8" s="24"/>
      <c r="V8" s="32"/>
      <c r="W8" s="24"/>
      <c r="X8" s="32"/>
      <c r="Y8" s="24"/>
    </row>
    <row r="9" spans="1:25" hidden="1" x14ac:dyDescent="0.25">
      <c r="A9" s="19">
        <v>6</v>
      </c>
      <c r="B9" s="36">
        <v>560144</v>
      </c>
      <c r="C9" s="37" t="s">
        <v>6</v>
      </c>
      <c r="D9" s="66"/>
      <c r="E9" s="23"/>
      <c r="F9" s="66"/>
      <c r="G9" s="23"/>
      <c r="H9" s="66"/>
      <c r="I9" s="23"/>
      <c r="J9" s="66"/>
      <c r="K9" s="23"/>
      <c r="L9" s="32"/>
      <c r="M9" s="24"/>
      <c r="N9" s="32"/>
      <c r="O9" s="24"/>
      <c r="P9" s="32"/>
      <c r="Q9" s="24"/>
      <c r="R9" s="32"/>
      <c r="S9" s="24"/>
      <c r="T9" s="32"/>
      <c r="U9" s="24"/>
      <c r="V9" s="32"/>
      <c r="W9" s="24"/>
      <c r="X9" s="32"/>
      <c r="Y9" s="24"/>
    </row>
    <row r="10" spans="1:25" hidden="1" x14ac:dyDescent="0.25">
      <c r="A10" s="19">
        <v>7</v>
      </c>
      <c r="B10" s="38">
        <v>560266</v>
      </c>
      <c r="C10" s="39" t="s">
        <v>7</v>
      </c>
      <c r="D10" s="66"/>
      <c r="E10" s="23"/>
      <c r="F10" s="66"/>
      <c r="G10" s="23"/>
      <c r="H10" s="66"/>
      <c r="I10" s="23"/>
      <c r="J10" s="66"/>
      <c r="K10" s="23"/>
      <c r="L10" s="32"/>
      <c r="M10" s="24"/>
      <c r="N10" s="32"/>
      <c r="O10" s="24"/>
      <c r="P10" s="32"/>
      <c r="Q10" s="24"/>
      <c r="R10" s="32"/>
      <c r="S10" s="24"/>
      <c r="T10" s="32"/>
      <c r="U10" s="24"/>
      <c r="V10" s="32"/>
      <c r="W10" s="24"/>
      <c r="X10" s="32"/>
      <c r="Y10" s="24"/>
    </row>
    <row r="11" spans="1:25" x14ac:dyDescent="0.25">
      <c r="A11" s="19">
        <v>8</v>
      </c>
      <c r="B11" s="36">
        <v>560007</v>
      </c>
      <c r="C11" s="37" t="s">
        <v>8</v>
      </c>
      <c r="D11" s="66">
        <v>68625204</v>
      </c>
      <c r="E11" s="23">
        <v>25500</v>
      </c>
      <c r="F11" s="192">
        <v>25690871.379999999</v>
      </c>
      <c r="G11" s="193">
        <v>5720</v>
      </c>
      <c r="H11" s="66">
        <v>4513326.1900000004</v>
      </c>
      <c r="I11" s="23">
        <v>4500</v>
      </c>
      <c r="J11" s="66">
        <v>54899151</v>
      </c>
      <c r="K11" s="23">
        <v>18332</v>
      </c>
      <c r="L11" s="171">
        <v>42300291</v>
      </c>
      <c r="M11" s="172">
        <v>26335</v>
      </c>
      <c r="N11" s="32">
        <v>30187830</v>
      </c>
      <c r="O11" s="24">
        <v>9860</v>
      </c>
      <c r="P11" s="32"/>
      <c r="Q11" s="24"/>
      <c r="R11" s="32"/>
      <c r="S11" s="24"/>
      <c r="T11" s="32">
        <v>9911294.8200000003</v>
      </c>
      <c r="U11" s="24">
        <v>3885</v>
      </c>
      <c r="V11" s="32"/>
      <c r="W11" s="24"/>
      <c r="X11" s="32"/>
      <c r="Y11" s="24"/>
    </row>
    <row r="12" spans="1:25" x14ac:dyDescent="0.25">
      <c r="A12" s="19">
        <v>9</v>
      </c>
      <c r="B12" s="36">
        <v>560008</v>
      </c>
      <c r="C12" s="37" t="s">
        <v>9</v>
      </c>
      <c r="D12" s="66">
        <v>17994050</v>
      </c>
      <c r="E12" s="23">
        <v>5500</v>
      </c>
      <c r="F12" s="66">
        <v>22421274</v>
      </c>
      <c r="G12" s="23">
        <v>4000</v>
      </c>
      <c r="H12" s="66">
        <v>2090084.77</v>
      </c>
      <c r="I12" s="23">
        <v>2250</v>
      </c>
      <c r="J12" s="66">
        <v>12185898</v>
      </c>
      <c r="K12" s="23">
        <v>4242</v>
      </c>
      <c r="L12" s="32">
        <v>10534266</v>
      </c>
      <c r="M12" s="24">
        <v>5500</v>
      </c>
      <c r="N12" s="32"/>
      <c r="O12" s="24"/>
      <c r="P12" s="32"/>
      <c r="Q12" s="24"/>
      <c r="R12" s="32"/>
      <c r="S12" s="24"/>
      <c r="T12" s="32">
        <v>8461084.0500000007</v>
      </c>
      <c r="U12" s="24">
        <v>3420</v>
      </c>
      <c r="V12" s="32"/>
      <c r="W12" s="24"/>
      <c r="X12" s="32"/>
      <c r="Y12" s="24"/>
    </row>
    <row r="13" spans="1:25" hidden="1" x14ac:dyDescent="0.25">
      <c r="A13" s="19">
        <v>10</v>
      </c>
      <c r="B13" s="36">
        <v>560009</v>
      </c>
      <c r="C13" s="37" t="s">
        <v>10</v>
      </c>
      <c r="D13" s="66"/>
      <c r="E13" s="23"/>
      <c r="F13" s="66"/>
      <c r="G13" s="23"/>
      <c r="H13" s="66"/>
      <c r="I13" s="23"/>
      <c r="J13" s="66"/>
      <c r="K13" s="23"/>
      <c r="L13" s="32"/>
      <c r="M13" s="24"/>
      <c r="N13" s="32"/>
      <c r="O13" s="24"/>
      <c r="P13" s="32"/>
      <c r="Q13" s="24"/>
      <c r="R13" s="32"/>
      <c r="S13" s="24"/>
      <c r="T13" s="32"/>
      <c r="U13" s="24"/>
      <c r="V13" s="32"/>
      <c r="W13" s="24"/>
      <c r="X13" s="32"/>
      <c r="Y13" s="24"/>
    </row>
    <row r="14" spans="1:25" x14ac:dyDescent="0.25">
      <c r="A14" s="19">
        <v>11</v>
      </c>
      <c r="B14" s="36">
        <v>560023</v>
      </c>
      <c r="C14" s="37" t="s">
        <v>11</v>
      </c>
      <c r="D14" s="66">
        <v>6220645</v>
      </c>
      <c r="E14" s="23">
        <v>3999</v>
      </c>
      <c r="F14" s="66"/>
      <c r="G14" s="23"/>
      <c r="H14" s="66"/>
      <c r="I14" s="23"/>
      <c r="J14" s="66">
        <v>90457</v>
      </c>
      <c r="K14" s="23">
        <v>60</v>
      </c>
      <c r="L14" s="32"/>
      <c r="M14" s="24"/>
      <c r="N14" s="32"/>
      <c r="O14" s="24"/>
      <c r="P14" s="32"/>
      <c r="Q14" s="24"/>
      <c r="R14" s="32"/>
      <c r="S14" s="24"/>
      <c r="T14" s="32"/>
      <c r="U14" s="24"/>
      <c r="V14" s="32"/>
      <c r="W14" s="24"/>
      <c r="X14" s="32">
        <v>5799900</v>
      </c>
      <c r="Y14" s="24">
        <v>3495</v>
      </c>
    </row>
    <row r="15" spans="1:25" hidden="1" x14ac:dyDescent="0.25">
      <c r="A15" s="19">
        <v>12</v>
      </c>
      <c r="B15" s="36">
        <v>560196</v>
      </c>
      <c r="C15" s="37" t="s">
        <v>12</v>
      </c>
      <c r="D15" s="66"/>
      <c r="E15" s="23"/>
      <c r="F15" s="66"/>
      <c r="G15" s="23"/>
      <c r="H15" s="66"/>
      <c r="I15" s="23"/>
      <c r="J15" s="66"/>
      <c r="K15" s="23"/>
      <c r="L15" s="32"/>
      <c r="M15" s="24"/>
      <c r="N15" s="32"/>
      <c r="O15" s="24"/>
      <c r="P15" s="32"/>
      <c r="Q15" s="24"/>
      <c r="R15" s="32"/>
      <c r="S15" s="24"/>
      <c r="T15" s="32"/>
      <c r="U15" s="24"/>
      <c r="V15" s="32"/>
      <c r="W15" s="24"/>
      <c r="X15" s="32"/>
      <c r="Y15" s="24"/>
    </row>
    <row r="16" spans="1:25" x14ac:dyDescent="0.25">
      <c r="A16" s="19">
        <v>13</v>
      </c>
      <c r="B16" s="43">
        <v>560255</v>
      </c>
      <c r="C16" s="39" t="s">
        <v>13</v>
      </c>
      <c r="D16" s="67"/>
      <c r="E16" s="25"/>
      <c r="F16" s="67"/>
      <c r="G16" s="25"/>
      <c r="H16" s="67"/>
      <c r="I16" s="23"/>
      <c r="J16" s="67">
        <v>5427939</v>
      </c>
      <c r="K16" s="25">
        <v>2000</v>
      </c>
      <c r="L16" s="32"/>
      <c r="M16" s="24"/>
      <c r="N16" s="32"/>
      <c r="O16" s="24"/>
      <c r="P16" s="32"/>
      <c r="Q16" s="24"/>
      <c r="R16" s="32"/>
      <c r="S16" s="24"/>
      <c r="T16" s="32"/>
      <c r="U16" s="24"/>
      <c r="V16" s="32"/>
      <c r="W16" s="24"/>
      <c r="X16" s="32"/>
      <c r="Y16" s="24"/>
    </row>
    <row r="17" spans="1:25" hidden="1" x14ac:dyDescent="0.25">
      <c r="A17" s="19">
        <v>14</v>
      </c>
      <c r="B17" s="40">
        <v>560261</v>
      </c>
      <c r="C17" s="39" t="s">
        <v>14</v>
      </c>
      <c r="D17" s="67"/>
      <c r="E17" s="25"/>
      <c r="F17" s="67"/>
      <c r="G17" s="25"/>
      <c r="H17" s="67"/>
      <c r="I17" s="25"/>
      <c r="J17" s="67"/>
      <c r="K17" s="25"/>
      <c r="L17" s="32"/>
      <c r="M17" s="24"/>
      <c r="N17" s="32"/>
      <c r="O17" s="24"/>
      <c r="P17" s="32"/>
      <c r="Q17" s="24"/>
      <c r="R17" s="32"/>
      <c r="S17" s="24"/>
      <c r="T17" s="32"/>
      <c r="U17" s="24"/>
      <c r="V17" s="32"/>
      <c r="W17" s="24"/>
      <c r="X17" s="32"/>
      <c r="Y17" s="24"/>
    </row>
    <row r="18" spans="1:25" x14ac:dyDescent="0.25">
      <c r="A18" s="19">
        <v>15</v>
      </c>
      <c r="B18" s="36">
        <v>560014</v>
      </c>
      <c r="C18" s="37" t="s">
        <v>15</v>
      </c>
      <c r="D18" s="66"/>
      <c r="E18" s="23"/>
      <c r="F18" s="66"/>
      <c r="G18" s="23"/>
      <c r="H18" s="66">
        <v>708830.01</v>
      </c>
      <c r="I18" s="23">
        <v>769</v>
      </c>
      <c r="J18" s="66"/>
      <c r="K18" s="23"/>
      <c r="L18" s="32"/>
      <c r="M18" s="24"/>
      <c r="N18" s="32"/>
      <c r="O18" s="24"/>
      <c r="P18" s="32"/>
      <c r="Q18" s="24"/>
      <c r="R18" s="32"/>
      <c r="S18" s="24"/>
      <c r="T18" s="32"/>
      <c r="U18" s="24"/>
      <c r="V18" s="32"/>
      <c r="W18" s="24"/>
      <c r="X18" s="32"/>
      <c r="Y18" s="24"/>
    </row>
    <row r="19" spans="1:25" x14ac:dyDescent="0.25">
      <c r="A19" s="19">
        <v>16</v>
      </c>
      <c r="B19" s="38">
        <v>560267</v>
      </c>
      <c r="C19" s="39" t="s">
        <v>16</v>
      </c>
      <c r="D19" s="66">
        <v>20056318</v>
      </c>
      <c r="E19" s="23">
        <v>11721</v>
      </c>
      <c r="F19" s="66"/>
      <c r="G19" s="23"/>
      <c r="H19" s="66">
        <v>16680600.85</v>
      </c>
      <c r="I19" s="23">
        <v>17500</v>
      </c>
      <c r="J19" s="66">
        <v>12101170</v>
      </c>
      <c r="K19" s="23">
        <v>5600</v>
      </c>
      <c r="L19" s="171">
        <v>0</v>
      </c>
      <c r="M19" s="172">
        <v>0</v>
      </c>
      <c r="N19" s="32"/>
      <c r="O19" s="24"/>
      <c r="P19" s="32"/>
      <c r="Q19" s="24"/>
      <c r="R19" s="32"/>
      <c r="S19" s="24"/>
      <c r="T19" s="32">
        <v>1416147.86</v>
      </c>
      <c r="U19" s="24">
        <v>490</v>
      </c>
      <c r="V19" s="32"/>
      <c r="W19" s="24"/>
      <c r="X19" s="32"/>
      <c r="Y19" s="24"/>
    </row>
    <row r="20" spans="1:25" x14ac:dyDescent="0.25">
      <c r="A20" s="19">
        <v>17</v>
      </c>
      <c r="B20" s="36">
        <v>560020</v>
      </c>
      <c r="C20" s="37" t="s">
        <v>17</v>
      </c>
      <c r="D20" s="66">
        <v>24213129</v>
      </c>
      <c r="E20" s="23">
        <v>15000</v>
      </c>
      <c r="F20" s="66"/>
      <c r="G20" s="23"/>
      <c r="H20" s="66"/>
      <c r="I20" s="23"/>
      <c r="J20" s="66">
        <v>3994130</v>
      </c>
      <c r="K20" s="23">
        <v>1930</v>
      </c>
      <c r="L20" s="32"/>
      <c r="M20" s="24"/>
      <c r="N20" s="32"/>
      <c r="O20" s="24"/>
      <c r="P20" s="32"/>
      <c r="Q20" s="24"/>
      <c r="R20" s="32"/>
      <c r="S20" s="24"/>
      <c r="T20" s="32"/>
      <c r="U20" s="24"/>
      <c r="V20" s="32"/>
      <c r="W20" s="24"/>
      <c r="X20" s="32"/>
      <c r="Y20" s="24"/>
    </row>
    <row r="21" spans="1:25" x14ac:dyDescent="0.25">
      <c r="A21" s="19">
        <v>18</v>
      </c>
      <c r="B21" s="38">
        <v>560268</v>
      </c>
      <c r="C21" s="39" t="s">
        <v>18</v>
      </c>
      <c r="D21" s="66">
        <v>19478559</v>
      </c>
      <c r="E21" s="23">
        <v>10937</v>
      </c>
      <c r="F21" s="66"/>
      <c r="G21" s="23"/>
      <c r="H21" s="66">
        <v>13706701.01</v>
      </c>
      <c r="I21" s="23">
        <v>14542</v>
      </c>
      <c r="J21" s="66">
        <v>13899702</v>
      </c>
      <c r="K21" s="23">
        <v>8995</v>
      </c>
      <c r="L21" s="32"/>
      <c r="M21" s="24"/>
      <c r="N21" s="32"/>
      <c r="O21" s="24"/>
      <c r="P21" s="32"/>
      <c r="Q21" s="24"/>
      <c r="R21" s="32"/>
      <c r="S21" s="24"/>
      <c r="T21" s="32"/>
      <c r="U21" s="24"/>
      <c r="V21" s="32"/>
      <c r="W21" s="24"/>
      <c r="X21" s="32"/>
      <c r="Y21" s="24"/>
    </row>
    <row r="22" spans="1:25" x14ac:dyDescent="0.25">
      <c r="A22" s="19">
        <v>19</v>
      </c>
      <c r="B22" s="36">
        <v>560024</v>
      </c>
      <c r="C22" s="37" t="s">
        <v>19</v>
      </c>
      <c r="D22" s="66"/>
      <c r="E22" s="23"/>
      <c r="F22" s="66"/>
      <c r="G22" s="23"/>
      <c r="H22" s="66">
        <v>20006103.289999999</v>
      </c>
      <c r="I22" s="23">
        <v>23700</v>
      </c>
      <c r="J22" s="66">
        <v>3859827</v>
      </c>
      <c r="K22" s="23">
        <v>2465</v>
      </c>
      <c r="L22" s="32"/>
      <c r="M22" s="24"/>
      <c r="N22" s="32"/>
      <c r="O22" s="24"/>
      <c r="P22" s="32"/>
      <c r="Q22" s="24"/>
      <c r="R22" s="32"/>
      <c r="S22" s="24"/>
      <c r="T22" s="32"/>
      <c r="U22" s="24"/>
      <c r="V22" s="32"/>
      <c r="W22" s="24"/>
      <c r="X22" s="32"/>
      <c r="Y22" s="24"/>
    </row>
    <row r="23" spans="1:25" hidden="1" x14ac:dyDescent="0.25">
      <c r="A23" s="19">
        <v>20</v>
      </c>
      <c r="B23" s="38">
        <v>560265</v>
      </c>
      <c r="C23" s="39" t="s">
        <v>20</v>
      </c>
      <c r="D23" s="66"/>
      <c r="E23" s="23"/>
      <c r="F23" s="66"/>
      <c r="G23" s="23"/>
      <c r="H23" s="66"/>
      <c r="I23" s="23"/>
      <c r="J23" s="66"/>
      <c r="K23" s="23"/>
      <c r="L23" s="32"/>
      <c r="M23" s="24"/>
      <c r="N23" s="32"/>
      <c r="O23" s="24"/>
      <c r="P23" s="32"/>
      <c r="Q23" s="24"/>
      <c r="R23" s="32"/>
      <c r="S23" s="24"/>
      <c r="T23" s="32"/>
      <c r="U23" s="24"/>
      <c r="V23" s="32"/>
      <c r="W23" s="24"/>
      <c r="X23" s="32"/>
      <c r="Y23" s="24"/>
    </row>
    <row r="24" spans="1:25" hidden="1" x14ac:dyDescent="0.25">
      <c r="A24" s="19">
        <v>21</v>
      </c>
      <c r="B24" s="36">
        <v>560109</v>
      </c>
      <c r="C24" s="37" t="s">
        <v>21</v>
      </c>
      <c r="D24" s="66"/>
      <c r="E24" s="23"/>
      <c r="F24" s="66"/>
      <c r="G24" s="23"/>
      <c r="H24" s="66"/>
      <c r="I24" s="23"/>
      <c r="J24" s="66"/>
      <c r="K24" s="23"/>
      <c r="L24" s="32"/>
      <c r="M24" s="24"/>
      <c r="N24" s="32"/>
      <c r="O24" s="24"/>
      <c r="P24" s="32"/>
      <c r="Q24" s="24"/>
      <c r="R24" s="32"/>
      <c r="S24" s="24"/>
      <c r="T24" s="32"/>
      <c r="U24" s="24"/>
      <c r="V24" s="32"/>
      <c r="W24" s="24"/>
      <c r="X24" s="32"/>
      <c r="Y24" s="24"/>
    </row>
    <row r="25" spans="1:25" x14ac:dyDescent="0.25">
      <c r="A25" s="19">
        <v>22</v>
      </c>
      <c r="B25" s="36">
        <v>560325</v>
      </c>
      <c r="C25" s="37" t="s">
        <v>22</v>
      </c>
      <c r="D25" s="66">
        <v>9200478</v>
      </c>
      <c r="E25" s="23">
        <v>4300</v>
      </c>
      <c r="F25" s="66">
        <v>2643435</v>
      </c>
      <c r="G25" s="23">
        <v>1000</v>
      </c>
      <c r="H25" s="66">
        <v>4912824.1399999997</v>
      </c>
      <c r="I25" s="23">
        <v>5500</v>
      </c>
      <c r="J25" s="66">
        <v>8340149</v>
      </c>
      <c r="K25" s="23">
        <v>5500</v>
      </c>
      <c r="L25" s="32">
        <v>538319</v>
      </c>
      <c r="M25" s="24">
        <v>500</v>
      </c>
      <c r="N25" s="32"/>
      <c r="O25" s="24"/>
      <c r="P25" s="32"/>
      <c r="Q25" s="24"/>
      <c r="R25" s="32"/>
      <c r="S25" s="24"/>
      <c r="T25" s="32"/>
      <c r="U25" s="24"/>
      <c r="V25" s="32"/>
      <c r="W25" s="24"/>
      <c r="X25" s="32"/>
      <c r="Y25" s="24"/>
    </row>
    <row r="26" spans="1:25" x14ac:dyDescent="0.25">
      <c r="A26" s="19">
        <v>23</v>
      </c>
      <c r="B26" s="36">
        <v>560033</v>
      </c>
      <c r="C26" s="37" t="s">
        <v>23</v>
      </c>
      <c r="D26" s="66"/>
      <c r="E26" s="23"/>
      <c r="F26" s="66"/>
      <c r="G26" s="23"/>
      <c r="H26" s="66">
        <v>41819.15</v>
      </c>
      <c r="I26" s="23">
        <v>50</v>
      </c>
      <c r="J26" s="66"/>
      <c r="K26" s="23"/>
      <c r="L26" s="32"/>
      <c r="M26" s="24"/>
      <c r="N26" s="32"/>
      <c r="O26" s="24"/>
      <c r="P26" s="32"/>
      <c r="Q26" s="24"/>
      <c r="R26" s="32"/>
      <c r="S26" s="24"/>
      <c r="T26" s="32"/>
      <c r="U26" s="24"/>
      <c r="V26" s="32"/>
      <c r="W26" s="24"/>
      <c r="X26" s="32"/>
      <c r="Y26" s="24"/>
    </row>
    <row r="27" spans="1:25" x14ac:dyDescent="0.25">
      <c r="A27" s="19">
        <v>24</v>
      </c>
      <c r="B27" s="36">
        <v>560035</v>
      </c>
      <c r="C27" s="37" t="s">
        <v>24</v>
      </c>
      <c r="D27" s="66"/>
      <c r="E27" s="23"/>
      <c r="F27" s="66"/>
      <c r="G27" s="23"/>
      <c r="H27" s="66">
        <v>3047521.85</v>
      </c>
      <c r="I27" s="23">
        <v>3600</v>
      </c>
      <c r="J27" s="66">
        <v>2261415</v>
      </c>
      <c r="K27" s="23">
        <v>1500</v>
      </c>
      <c r="L27" s="32"/>
      <c r="M27" s="24"/>
      <c r="N27" s="32"/>
      <c r="O27" s="24"/>
      <c r="P27" s="32"/>
      <c r="Q27" s="24"/>
      <c r="R27" s="32"/>
      <c r="S27" s="24"/>
      <c r="T27" s="32"/>
      <c r="U27" s="24"/>
      <c r="V27" s="32"/>
      <c r="W27" s="24"/>
      <c r="X27" s="32"/>
      <c r="Y27" s="24"/>
    </row>
    <row r="28" spans="1:25" hidden="1" x14ac:dyDescent="0.25">
      <c r="A28" s="19">
        <v>25</v>
      </c>
      <c r="B28" s="36">
        <v>560037</v>
      </c>
      <c r="C28" s="37" t="s">
        <v>25</v>
      </c>
      <c r="D28" s="66"/>
      <c r="E28" s="23"/>
      <c r="F28" s="66"/>
      <c r="G28" s="23"/>
      <c r="H28" s="66"/>
      <c r="I28" s="23"/>
      <c r="J28" s="66"/>
      <c r="K28" s="23"/>
      <c r="L28" s="32"/>
      <c r="M28" s="24"/>
      <c r="N28" s="32"/>
      <c r="O28" s="24"/>
      <c r="P28" s="32"/>
      <c r="Q28" s="24"/>
      <c r="R28" s="32"/>
      <c r="S28" s="24"/>
      <c r="T28" s="32"/>
      <c r="U28" s="24"/>
      <c r="V28" s="32"/>
      <c r="W28" s="24"/>
      <c r="X28" s="32"/>
      <c r="Y28" s="24"/>
    </row>
    <row r="29" spans="1:25" x14ac:dyDescent="0.25">
      <c r="A29" s="19">
        <v>26</v>
      </c>
      <c r="B29" s="36">
        <v>560206</v>
      </c>
      <c r="C29" s="37" t="s">
        <v>26</v>
      </c>
      <c r="D29" s="66">
        <v>20608002</v>
      </c>
      <c r="E29" s="23">
        <v>10930</v>
      </c>
      <c r="F29" s="66"/>
      <c r="G29" s="23"/>
      <c r="H29" s="66">
        <v>4210784.96</v>
      </c>
      <c r="I29" s="23">
        <v>4665</v>
      </c>
      <c r="J29" s="66">
        <v>7384454</v>
      </c>
      <c r="K29" s="23">
        <v>4855</v>
      </c>
      <c r="L29" s="32"/>
      <c r="M29" s="24"/>
      <c r="N29" s="32"/>
      <c r="O29" s="24"/>
      <c r="P29" s="32"/>
      <c r="Q29" s="24"/>
      <c r="R29" s="32"/>
      <c r="S29" s="24"/>
      <c r="T29" s="32"/>
      <c r="U29" s="24"/>
      <c r="V29" s="32"/>
      <c r="W29" s="24"/>
      <c r="X29" s="32"/>
      <c r="Y29" s="24"/>
    </row>
    <row r="30" spans="1:25" x14ac:dyDescent="0.25">
      <c r="A30" s="19">
        <v>27</v>
      </c>
      <c r="B30" s="36">
        <v>560041</v>
      </c>
      <c r="C30" s="37" t="s">
        <v>27</v>
      </c>
      <c r="D30" s="66"/>
      <c r="E30" s="23"/>
      <c r="F30" s="66"/>
      <c r="G30" s="23"/>
      <c r="H30" s="66">
        <v>1505489.86</v>
      </c>
      <c r="I30" s="23">
        <v>1800</v>
      </c>
      <c r="J30" s="66">
        <v>381425</v>
      </c>
      <c r="K30" s="23">
        <v>253</v>
      </c>
      <c r="L30" s="32"/>
      <c r="M30" s="24"/>
      <c r="N30" s="32"/>
      <c r="O30" s="24"/>
      <c r="P30" s="32"/>
      <c r="Q30" s="24"/>
      <c r="R30" s="32"/>
      <c r="S30" s="24"/>
      <c r="T30" s="32"/>
      <c r="U30" s="24"/>
      <c r="V30" s="32"/>
      <c r="W30" s="24"/>
      <c r="X30" s="32"/>
      <c r="Y30" s="24"/>
    </row>
    <row r="31" spans="1:25" hidden="1" x14ac:dyDescent="0.25">
      <c r="A31" s="19">
        <v>28</v>
      </c>
      <c r="B31" s="36">
        <v>560042</v>
      </c>
      <c r="C31" s="37" t="s">
        <v>28</v>
      </c>
      <c r="D31" s="66"/>
      <c r="E31" s="23"/>
      <c r="F31" s="66"/>
      <c r="G31" s="23"/>
      <c r="H31" s="66"/>
      <c r="I31" s="23"/>
      <c r="J31" s="66"/>
      <c r="K31" s="23"/>
      <c r="L31" s="32"/>
      <c r="M31" s="24"/>
      <c r="N31" s="32"/>
      <c r="O31" s="24"/>
      <c r="P31" s="32"/>
      <c r="Q31" s="24"/>
      <c r="R31" s="32"/>
      <c r="S31" s="24"/>
      <c r="T31" s="32"/>
      <c r="U31" s="24"/>
      <c r="V31" s="32"/>
      <c r="W31" s="24"/>
      <c r="X31" s="32"/>
      <c r="Y31" s="24"/>
    </row>
    <row r="32" spans="1:25" x14ac:dyDescent="0.25">
      <c r="A32" s="19">
        <v>29</v>
      </c>
      <c r="B32" s="36">
        <v>560043</v>
      </c>
      <c r="C32" s="37" t="s">
        <v>29</v>
      </c>
      <c r="D32" s="66"/>
      <c r="E32" s="23"/>
      <c r="F32" s="66"/>
      <c r="G32" s="23"/>
      <c r="H32" s="66">
        <v>2016048.96</v>
      </c>
      <c r="I32" s="23">
        <v>2311</v>
      </c>
      <c r="J32" s="66">
        <v>2035347</v>
      </c>
      <c r="K32" s="23">
        <v>1333</v>
      </c>
      <c r="L32" s="32"/>
      <c r="M32" s="24"/>
      <c r="N32" s="32"/>
      <c r="O32" s="24"/>
      <c r="P32" s="32"/>
      <c r="Q32" s="24"/>
      <c r="R32" s="32"/>
      <c r="S32" s="24"/>
      <c r="T32" s="32"/>
      <c r="U32" s="24"/>
      <c r="V32" s="32"/>
      <c r="W32" s="24"/>
      <c r="X32" s="32"/>
      <c r="Y32" s="24"/>
    </row>
    <row r="33" spans="1:25" x14ac:dyDescent="0.25">
      <c r="A33" s="19">
        <v>30</v>
      </c>
      <c r="B33" s="42">
        <v>560214</v>
      </c>
      <c r="C33" s="37" t="s">
        <v>30</v>
      </c>
      <c r="D33" s="66">
        <v>18065397</v>
      </c>
      <c r="E33" s="23">
        <v>7650</v>
      </c>
      <c r="F33" s="66">
        <v>13974446</v>
      </c>
      <c r="G33" s="23">
        <v>3000</v>
      </c>
      <c r="H33" s="66">
        <v>11275435.439999999</v>
      </c>
      <c r="I33" s="23">
        <v>12000</v>
      </c>
      <c r="J33" s="66">
        <v>15489007</v>
      </c>
      <c r="K33" s="23">
        <v>7850</v>
      </c>
      <c r="L33" s="32">
        <v>5643897</v>
      </c>
      <c r="M33" s="24">
        <v>4130</v>
      </c>
      <c r="N33" s="32"/>
      <c r="O33" s="24"/>
      <c r="P33" s="32"/>
      <c r="Q33" s="24"/>
      <c r="R33" s="32"/>
      <c r="S33" s="24"/>
      <c r="T33" s="32">
        <v>910207.59</v>
      </c>
      <c r="U33" s="24">
        <v>340</v>
      </c>
      <c r="V33" s="32"/>
      <c r="W33" s="24"/>
      <c r="X33" s="32"/>
      <c r="Y33" s="24"/>
    </row>
    <row r="34" spans="1:25" x14ac:dyDescent="0.25">
      <c r="A34" s="19">
        <v>31</v>
      </c>
      <c r="B34" s="38">
        <v>560275</v>
      </c>
      <c r="C34" s="39" t="s">
        <v>31</v>
      </c>
      <c r="D34" s="66">
        <v>9714502</v>
      </c>
      <c r="E34" s="23">
        <v>4682</v>
      </c>
      <c r="F34" s="66"/>
      <c r="G34" s="23"/>
      <c r="H34" s="66">
        <v>6348949.4199999999</v>
      </c>
      <c r="I34" s="23">
        <v>7104</v>
      </c>
      <c r="J34" s="66">
        <v>7427987</v>
      </c>
      <c r="K34" s="23">
        <v>4434</v>
      </c>
      <c r="L34" s="32"/>
      <c r="M34" s="24"/>
      <c r="N34" s="32"/>
      <c r="O34" s="24"/>
      <c r="P34" s="32"/>
      <c r="Q34" s="24"/>
      <c r="R34" s="32"/>
      <c r="S34" s="24"/>
      <c r="T34" s="32"/>
      <c r="U34" s="24"/>
      <c r="V34" s="32"/>
      <c r="W34" s="24"/>
      <c r="X34" s="32"/>
      <c r="Y34" s="24"/>
    </row>
    <row r="35" spans="1:25" hidden="1" x14ac:dyDescent="0.25">
      <c r="A35" s="19">
        <v>32</v>
      </c>
      <c r="B35" s="36">
        <v>560048</v>
      </c>
      <c r="C35" s="37" t="s">
        <v>32</v>
      </c>
      <c r="D35" s="66"/>
      <c r="E35" s="23"/>
      <c r="F35" s="66"/>
      <c r="G35" s="23"/>
      <c r="H35" s="66"/>
      <c r="I35" s="23"/>
      <c r="J35" s="66"/>
      <c r="K35" s="23"/>
      <c r="L35" s="32"/>
      <c r="M35" s="24"/>
      <c r="N35" s="32"/>
      <c r="O35" s="24"/>
      <c r="P35" s="32"/>
      <c r="Q35" s="24"/>
      <c r="R35" s="32"/>
      <c r="S35" s="24"/>
      <c r="T35" s="32"/>
      <c r="U35" s="24"/>
      <c r="V35" s="32"/>
      <c r="W35" s="24"/>
      <c r="X35" s="32"/>
      <c r="Y35" s="24"/>
    </row>
    <row r="36" spans="1:25" x14ac:dyDescent="0.25">
      <c r="A36" s="19">
        <v>33</v>
      </c>
      <c r="B36" s="38">
        <v>560269</v>
      </c>
      <c r="C36" s="39" t="s">
        <v>33</v>
      </c>
      <c r="D36" s="66">
        <v>7338448</v>
      </c>
      <c r="E36" s="23">
        <v>3307</v>
      </c>
      <c r="F36" s="66"/>
      <c r="G36" s="23"/>
      <c r="H36" s="66">
        <v>4510007.8</v>
      </c>
      <c r="I36" s="23">
        <v>5000</v>
      </c>
      <c r="J36" s="66">
        <v>5362620</v>
      </c>
      <c r="K36" s="23">
        <v>3051</v>
      </c>
      <c r="L36" s="32"/>
      <c r="M36" s="24"/>
      <c r="N36" s="32"/>
      <c r="O36" s="24"/>
      <c r="P36" s="32"/>
      <c r="Q36" s="24"/>
      <c r="R36" s="32"/>
      <c r="S36" s="24"/>
      <c r="T36" s="32"/>
      <c r="U36" s="24"/>
      <c r="V36" s="32"/>
      <c r="W36" s="24"/>
      <c r="X36" s="32"/>
      <c r="Y36" s="24"/>
    </row>
    <row r="37" spans="1:25" x14ac:dyDescent="0.25">
      <c r="A37" s="19">
        <v>34</v>
      </c>
      <c r="B37" s="36">
        <v>560055</v>
      </c>
      <c r="C37" s="37" t="s">
        <v>34</v>
      </c>
      <c r="D37" s="66"/>
      <c r="E37" s="23"/>
      <c r="F37" s="66"/>
      <c r="G37" s="23"/>
      <c r="H37" s="66">
        <v>1357810.34</v>
      </c>
      <c r="I37" s="23">
        <v>1600</v>
      </c>
      <c r="J37" s="66">
        <v>1731053</v>
      </c>
      <c r="K37" s="23">
        <v>1000</v>
      </c>
      <c r="L37" s="32"/>
      <c r="M37" s="24"/>
      <c r="N37" s="32"/>
      <c r="O37" s="24"/>
      <c r="P37" s="32"/>
      <c r="Q37" s="24"/>
      <c r="R37" s="32"/>
      <c r="S37" s="24"/>
      <c r="T37" s="32"/>
      <c r="U37" s="24"/>
      <c r="V37" s="32"/>
      <c r="W37" s="24"/>
      <c r="X37" s="32"/>
      <c r="Y37" s="24"/>
    </row>
    <row r="38" spans="1:25" x14ac:dyDescent="0.25">
      <c r="A38" s="19">
        <v>35</v>
      </c>
      <c r="B38" s="36">
        <v>560056</v>
      </c>
      <c r="C38" s="37" t="s">
        <v>35</v>
      </c>
      <c r="D38" s="66"/>
      <c r="E38" s="23"/>
      <c r="F38" s="66"/>
      <c r="G38" s="23"/>
      <c r="H38" s="66">
        <v>341244.17</v>
      </c>
      <c r="I38" s="23">
        <v>408</v>
      </c>
      <c r="J38" s="66">
        <v>732698</v>
      </c>
      <c r="K38" s="23">
        <v>486</v>
      </c>
      <c r="L38" s="32"/>
      <c r="M38" s="24"/>
      <c r="N38" s="32"/>
      <c r="O38" s="24"/>
      <c r="P38" s="32"/>
      <c r="Q38" s="24"/>
      <c r="R38" s="32"/>
      <c r="S38" s="24"/>
      <c r="T38" s="32"/>
      <c r="U38" s="24"/>
      <c r="V38" s="32"/>
      <c r="W38" s="24"/>
      <c r="X38" s="32"/>
      <c r="Y38" s="24"/>
    </row>
    <row r="39" spans="1:25" x14ac:dyDescent="0.25">
      <c r="A39" s="19">
        <v>36</v>
      </c>
      <c r="B39" s="36">
        <v>560057</v>
      </c>
      <c r="C39" s="37" t="s">
        <v>36</v>
      </c>
      <c r="D39" s="66"/>
      <c r="E39" s="23"/>
      <c r="F39" s="66"/>
      <c r="G39" s="23"/>
      <c r="H39" s="66">
        <v>669106.43999999994</v>
      </c>
      <c r="I39" s="23">
        <v>800</v>
      </c>
      <c r="J39" s="66">
        <v>1206088</v>
      </c>
      <c r="K39" s="23">
        <v>800</v>
      </c>
      <c r="L39" s="32"/>
      <c r="M39" s="24"/>
      <c r="N39" s="32"/>
      <c r="O39" s="24"/>
      <c r="P39" s="32"/>
      <c r="Q39" s="24"/>
      <c r="R39" s="32"/>
      <c r="S39" s="24"/>
      <c r="T39" s="32"/>
      <c r="U39" s="24"/>
      <c r="V39" s="32"/>
      <c r="W39" s="24"/>
      <c r="X39" s="32"/>
      <c r="Y39" s="24"/>
    </row>
    <row r="40" spans="1:25" x14ac:dyDescent="0.25">
      <c r="A40" s="19">
        <v>37</v>
      </c>
      <c r="B40" s="38">
        <v>560270</v>
      </c>
      <c r="C40" s="37" t="s">
        <v>37</v>
      </c>
      <c r="D40" s="66">
        <v>3450945</v>
      </c>
      <c r="E40" s="23">
        <v>1717</v>
      </c>
      <c r="F40" s="66"/>
      <c r="G40" s="23"/>
      <c r="H40" s="66">
        <v>1804989.76</v>
      </c>
      <c r="I40" s="23">
        <v>2100</v>
      </c>
      <c r="J40" s="66">
        <v>1924777</v>
      </c>
      <c r="K40" s="23">
        <v>1268</v>
      </c>
      <c r="L40" s="32"/>
      <c r="M40" s="24"/>
      <c r="N40" s="32"/>
      <c r="O40" s="24"/>
      <c r="P40" s="32"/>
      <c r="Q40" s="24"/>
      <c r="R40" s="32"/>
      <c r="S40" s="24"/>
      <c r="T40" s="32"/>
      <c r="U40" s="24"/>
      <c r="V40" s="32"/>
      <c r="W40" s="24"/>
      <c r="X40" s="32"/>
      <c r="Y40" s="24"/>
    </row>
    <row r="41" spans="1:25" x14ac:dyDescent="0.25">
      <c r="A41" s="19">
        <v>38</v>
      </c>
      <c r="B41" s="36">
        <v>560058</v>
      </c>
      <c r="C41" s="37" t="s">
        <v>38</v>
      </c>
      <c r="D41" s="66"/>
      <c r="E41" s="23"/>
      <c r="F41" s="66"/>
      <c r="G41" s="23"/>
      <c r="H41" s="66">
        <v>3261007.27</v>
      </c>
      <c r="I41" s="23">
        <v>3600</v>
      </c>
      <c r="J41" s="66">
        <v>4205692</v>
      </c>
      <c r="K41" s="23">
        <v>2390</v>
      </c>
      <c r="L41" s="32">
        <v>119033</v>
      </c>
      <c r="M41" s="24">
        <v>117</v>
      </c>
      <c r="N41" s="32"/>
      <c r="O41" s="24"/>
      <c r="P41" s="32"/>
      <c r="Q41" s="24"/>
      <c r="R41" s="32"/>
      <c r="S41" s="24"/>
      <c r="T41" s="32"/>
      <c r="U41" s="24"/>
      <c r="V41" s="32"/>
      <c r="W41" s="24"/>
      <c r="X41" s="32"/>
      <c r="Y41" s="24"/>
    </row>
    <row r="42" spans="1:25" x14ac:dyDescent="0.25">
      <c r="A42" s="19">
        <v>39</v>
      </c>
      <c r="B42" s="36">
        <v>560059</v>
      </c>
      <c r="C42" s="37" t="s">
        <v>39</v>
      </c>
      <c r="D42" s="66"/>
      <c r="E42" s="23"/>
      <c r="F42" s="66"/>
      <c r="G42" s="23"/>
      <c r="H42" s="66">
        <v>957676.76</v>
      </c>
      <c r="I42" s="23">
        <v>1137</v>
      </c>
      <c r="J42" s="66">
        <v>1942364</v>
      </c>
      <c r="K42" s="23">
        <v>1235</v>
      </c>
      <c r="L42" s="32"/>
      <c r="M42" s="24"/>
      <c r="N42" s="32"/>
      <c r="O42" s="24"/>
      <c r="P42" s="32"/>
      <c r="Q42" s="24"/>
      <c r="R42" s="32"/>
      <c r="S42" s="24"/>
      <c r="T42" s="32"/>
      <c r="U42" s="24"/>
      <c r="V42" s="32"/>
      <c r="W42" s="24"/>
      <c r="X42" s="32"/>
      <c r="Y42" s="24"/>
    </row>
    <row r="43" spans="1:25" x14ac:dyDescent="0.25">
      <c r="A43" s="19">
        <v>40</v>
      </c>
      <c r="B43" s="36">
        <v>560061</v>
      </c>
      <c r="C43" s="37" t="s">
        <v>40</v>
      </c>
      <c r="D43" s="66"/>
      <c r="E43" s="23"/>
      <c r="F43" s="66"/>
      <c r="G43" s="23"/>
      <c r="H43" s="66">
        <v>418190.75</v>
      </c>
      <c r="I43" s="23">
        <v>500</v>
      </c>
      <c r="J43" s="66">
        <v>1714061</v>
      </c>
      <c r="K43" s="23">
        <v>1035</v>
      </c>
      <c r="L43" s="32"/>
      <c r="M43" s="24"/>
      <c r="N43" s="32"/>
      <c r="O43" s="24"/>
      <c r="P43" s="32"/>
      <c r="Q43" s="24"/>
      <c r="R43" s="32"/>
      <c r="S43" s="24"/>
      <c r="T43" s="32"/>
      <c r="U43" s="24"/>
      <c r="V43" s="32"/>
      <c r="W43" s="24"/>
      <c r="X43" s="32"/>
      <c r="Y43" s="24"/>
    </row>
    <row r="44" spans="1:25" x14ac:dyDescent="0.25">
      <c r="A44" s="19">
        <v>41</v>
      </c>
      <c r="B44" s="38">
        <v>560338</v>
      </c>
      <c r="C44" s="39" t="s">
        <v>41</v>
      </c>
      <c r="D44" s="68">
        <v>6166411</v>
      </c>
      <c r="E44" s="26">
        <v>2242</v>
      </c>
      <c r="F44" s="68"/>
      <c r="G44" s="26"/>
      <c r="H44" s="68">
        <v>5261120.55</v>
      </c>
      <c r="I44" s="26">
        <v>5431</v>
      </c>
      <c r="J44" s="68">
        <v>6443045</v>
      </c>
      <c r="K44" s="26">
        <v>4270</v>
      </c>
      <c r="L44" s="32"/>
      <c r="M44" s="24"/>
      <c r="N44" s="32"/>
      <c r="O44" s="24"/>
      <c r="P44" s="32"/>
      <c r="Q44" s="24"/>
      <c r="R44" s="32"/>
      <c r="S44" s="24"/>
      <c r="T44" s="32"/>
      <c r="U44" s="24"/>
      <c r="V44" s="32"/>
      <c r="W44" s="24"/>
      <c r="X44" s="32"/>
      <c r="Y44" s="24"/>
    </row>
    <row r="45" spans="1:25" x14ac:dyDescent="0.25">
      <c r="A45" s="19">
        <v>42</v>
      </c>
      <c r="B45" s="36">
        <v>560064</v>
      </c>
      <c r="C45" s="37" t="s">
        <v>42</v>
      </c>
      <c r="D45" s="66">
        <v>6243794</v>
      </c>
      <c r="E45" s="23">
        <v>2679</v>
      </c>
      <c r="F45" s="66"/>
      <c r="G45" s="23"/>
      <c r="H45" s="66">
        <v>5706306.7699999996</v>
      </c>
      <c r="I45" s="23">
        <v>6250</v>
      </c>
      <c r="J45" s="66">
        <v>5289498</v>
      </c>
      <c r="K45" s="23">
        <v>3200</v>
      </c>
      <c r="L45" s="32"/>
      <c r="M45" s="24"/>
      <c r="N45" s="32"/>
      <c r="O45" s="24"/>
      <c r="P45" s="32"/>
      <c r="Q45" s="24"/>
      <c r="R45" s="32"/>
      <c r="S45" s="24"/>
      <c r="T45" s="32"/>
      <c r="U45" s="24"/>
      <c r="V45" s="32"/>
      <c r="W45" s="24"/>
      <c r="X45" s="32"/>
      <c r="Y45" s="24"/>
    </row>
    <row r="46" spans="1:25" x14ac:dyDescent="0.25">
      <c r="A46" s="19">
        <v>43</v>
      </c>
      <c r="B46" s="36">
        <v>560065</v>
      </c>
      <c r="C46" s="37" t="s">
        <v>43</v>
      </c>
      <c r="D46" s="66"/>
      <c r="E46" s="23"/>
      <c r="F46" s="66"/>
      <c r="G46" s="23"/>
      <c r="H46" s="66">
        <v>418191.07</v>
      </c>
      <c r="I46" s="23">
        <v>500</v>
      </c>
      <c r="J46" s="66">
        <v>777874</v>
      </c>
      <c r="K46" s="23">
        <v>461</v>
      </c>
      <c r="L46" s="32"/>
      <c r="M46" s="24"/>
      <c r="N46" s="32"/>
      <c r="O46" s="24"/>
      <c r="P46" s="32"/>
      <c r="Q46" s="24"/>
      <c r="R46" s="32"/>
      <c r="S46" s="24"/>
      <c r="T46" s="32"/>
      <c r="U46" s="24"/>
      <c r="V46" s="32"/>
      <c r="W46" s="24"/>
      <c r="X46" s="32"/>
      <c r="Y46" s="24"/>
    </row>
    <row r="47" spans="1:25" x14ac:dyDescent="0.25">
      <c r="A47" s="19">
        <v>44</v>
      </c>
      <c r="B47" s="36">
        <v>560068</v>
      </c>
      <c r="C47" s="37" t="s">
        <v>44</v>
      </c>
      <c r="D47" s="66">
        <v>6892149</v>
      </c>
      <c r="E47" s="23">
        <v>4225</v>
      </c>
      <c r="F47" s="66"/>
      <c r="G47" s="23"/>
      <c r="H47" s="66">
        <v>2786422.45</v>
      </c>
      <c r="I47" s="23">
        <v>2948</v>
      </c>
      <c r="J47" s="66">
        <v>2604879</v>
      </c>
      <c r="K47" s="23">
        <v>1600</v>
      </c>
      <c r="L47" s="32"/>
      <c r="M47" s="24"/>
      <c r="N47" s="32"/>
      <c r="O47" s="24"/>
      <c r="P47" s="32"/>
      <c r="Q47" s="24"/>
      <c r="R47" s="32"/>
      <c r="S47" s="24"/>
      <c r="T47" s="32"/>
      <c r="U47" s="24"/>
      <c r="V47" s="32"/>
      <c r="W47" s="24"/>
      <c r="X47" s="32"/>
      <c r="Y47" s="24"/>
    </row>
    <row r="48" spans="1:25" x14ac:dyDescent="0.25">
      <c r="A48" s="19">
        <v>45</v>
      </c>
      <c r="B48" s="36">
        <v>560069</v>
      </c>
      <c r="C48" s="37" t="s">
        <v>45</v>
      </c>
      <c r="D48" s="66">
        <v>5770102</v>
      </c>
      <c r="E48" s="23">
        <v>3479</v>
      </c>
      <c r="F48" s="66"/>
      <c r="G48" s="23"/>
      <c r="H48" s="66">
        <v>2675238.88</v>
      </c>
      <c r="I48" s="23">
        <v>2860</v>
      </c>
      <c r="J48" s="66">
        <v>4169063</v>
      </c>
      <c r="K48" s="23">
        <v>1782</v>
      </c>
      <c r="L48" s="32"/>
      <c r="M48" s="24"/>
      <c r="N48" s="32"/>
      <c r="O48" s="24"/>
      <c r="P48" s="32"/>
      <c r="Q48" s="24"/>
      <c r="R48" s="32"/>
      <c r="S48" s="24"/>
      <c r="T48" s="32"/>
      <c r="U48" s="24"/>
      <c r="V48" s="32"/>
      <c r="W48" s="24"/>
      <c r="X48" s="32"/>
      <c r="Y48" s="24"/>
    </row>
    <row r="49" spans="1:25" x14ac:dyDescent="0.25">
      <c r="A49" s="19">
        <v>46</v>
      </c>
      <c r="B49" s="36">
        <v>560070</v>
      </c>
      <c r="C49" s="37" t="s">
        <v>46</v>
      </c>
      <c r="D49" s="66">
        <v>5982705</v>
      </c>
      <c r="E49" s="23">
        <v>2976</v>
      </c>
      <c r="F49" s="66"/>
      <c r="G49" s="23"/>
      <c r="H49" s="66">
        <v>6386801.0099999998</v>
      </c>
      <c r="I49" s="23">
        <v>7300</v>
      </c>
      <c r="J49" s="66">
        <v>5871565</v>
      </c>
      <c r="K49" s="23">
        <v>3450</v>
      </c>
      <c r="L49" s="32">
        <v>651269</v>
      </c>
      <c r="M49" s="24">
        <v>560</v>
      </c>
      <c r="N49" s="32"/>
      <c r="O49" s="24"/>
      <c r="P49" s="32"/>
      <c r="Q49" s="24"/>
      <c r="R49" s="32"/>
      <c r="S49" s="24"/>
      <c r="T49" s="32"/>
      <c r="U49" s="24"/>
      <c r="V49" s="32"/>
      <c r="W49" s="24"/>
      <c r="X49" s="32"/>
      <c r="Y49" s="24"/>
    </row>
    <row r="50" spans="1:25" x14ac:dyDescent="0.25">
      <c r="A50" s="19">
        <v>47</v>
      </c>
      <c r="B50" s="36">
        <v>560071</v>
      </c>
      <c r="C50" s="37" t="s">
        <v>47</v>
      </c>
      <c r="D50" s="66">
        <v>2079490</v>
      </c>
      <c r="E50" s="23">
        <v>1090</v>
      </c>
      <c r="F50" s="66"/>
      <c r="G50" s="23"/>
      <c r="H50" s="66">
        <v>1770622.93</v>
      </c>
      <c r="I50" s="23">
        <v>2117</v>
      </c>
      <c r="J50" s="66">
        <v>175193</v>
      </c>
      <c r="K50" s="23">
        <v>115</v>
      </c>
      <c r="L50" s="32"/>
      <c r="M50" s="24"/>
      <c r="N50" s="32"/>
      <c r="O50" s="24"/>
      <c r="P50" s="32"/>
      <c r="Q50" s="24"/>
      <c r="R50" s="32"/>
      <c r="S50" s="24"/>
      <c r="T50" s="32"/>
      <c r="U50" s="24"/>
      <c r="V50" s="32"/>
      <c r="W50" s="24"/>
      <c r="X50" s="32"/>
      <c r="Y50" s="24"/>
    </row>
    <row r="51" spans="1:25" x14ac:dyDescent="0.25">
      <c r="A51" s="19">
        <v>48</v>
      </c>
      <c r="B51" s="36">
        <v>560072</v>
      </c>
      <c r="C51" s="37" t="s">
        <v>48</v>
      </c>
      <c r="D51" s="66"/>
      <c r="E51" s="23"/>
      <c r="F51" s="66"/>
      <c r="G51" s="23"/>
      <c r="H51" s="66">
        <v>2116017.83</v>
      </c>
      <c r="I51" s="23">
        <v>2342</v>
      </c>
      <c r="J51" s="66">
        <v>3669952</v>
      </c>
      <c r="K51" s="23">
        <v>1740</v>
      </c>
      <c r="L51" s="32"/>
      <c r="M51" s="24"/>
      <c r="N51" s="32"/>
      <c r="O51" s="24"/>
      <c r="P51" s="32"/>
      <c r="Q51" s="24"/>
      <c r="R51" s="32"/>
      <c r="S51" s="24"/>
      <c r="T51" s="32"/>
      <c r="U51" s="24"/>
      <c r="V51" s="32"/>
      <c r="W51" s="24"/>
      <c r="X51" s="32"/>
      <c r="Y51" s="24"/>
    </row>
    <row r="52" spans="1:25" x14ac:dyDescent="0.25">
      <c r="A52" s="19">
        <v>49</v>
      </c>
      <c r="B52" s="36">
        <v>560074</v>
      </c>
      <c r="C52" s="37" t="s">
        <v>49</v>
      </c>
      <c r="D52" s="66"/>
      <c r="E52" s="23"/>
      <c r="F52" s="66"/>
      <c r="G52" s="23"/>
      <c r="H52" s="66">
        <v>2105712.31</v>
      </c>
      <c r="I52" s="23">
        <v>2312</v>
      </c>
      <c r="J52" s="66">
        <v>1750383</v>
      </c>
      <c r="K52" s="23">
        <v>1000</v>
      </c>
      <c r="L52" s="32"/>
      <c r="M52" s="24"/>
      <c r="N52" s="32"/>
      <c r="O52" s="24"/>
      <c r="P52" s="32"/>
      <c r="Q52" s="24"/>
      <c r="R52" s="32"/>
      <c r="S52" s="24"/>
      <c r="T52" s="32"/>
      <c r="U52" s="24"/>
      <c r="V52" s="32"/>
      <c r="W52" s="24"/>
      <c r="X52" s="32"/>
      <c r="Y52" s="24"/>
    </row>
    <row r="53" spans="1:25" x14ac:dyDescent="0.25">
      <c r="A53" s="19">
        <v>50</v>
      </c>
      <c r="B53" s="36">
        <v>560075</v>
      </c>
      <c r="C53" s="37" t="s">
        <v>50</v>
      </c>
      <c r="D53" s="66">
        <v>4088307</v>
      </c>
      <c r="E53" s="23">
        <v>2295</v>
      </c>
      <c r="F53" s="66"/>
      <c r="G53" s="23"/>
      <c r="H53" s="66">
        <v>3196353.5</v>
      </c>
      <c r="I53" s="23">
        <v>3574</v>
      </c>
      <c r="J53" s="66">
        <v>2509927</v>
      </c>
      <c r="K53" s="23">
        <v>1635</v>
      </c>
      <c r="L53" s="32"/>
      <c r="M53" s="24"/>
      <c r="N53" s="32"/>
      <c r="O53" s="24"/>
      <c r="P53" s="32"/>
      <c r="Q53" s="24"/>
      <c r="R53" s="32"/>
      <c r="S53" s="24"/>
      <c r="T53" s="32"/>
      <c r="U53" s="24"/>
      <c r="V53" s="32"/>
      <c r="W53" s="24"/>
      <c r="X53" s="32"/>
      <c r="Y53" s="24"/>
    </row>
    <row r="54" spans="1:25" x14ac:dyDescent="0.25">
      <c r="A54" s="19">
        <v>51</v>
      </c>
      <c r="B54" s="36">
        <v>560077</v>
      </c>
      <c r="C54" s="37" t="s">
        <v>51</v>
      </c>
      <c r="D54" s="66"/>
      <c r="E54" s="23"/>
      <c r="F54" s="66"/>
      <c r="G54" s="23"/>
      <c r="H54" s="66">
        <v>501829.83</v>
      </c>
      <c r="I54" s="23">
        <v>600</v>
      </c>
      <c r="J54" s="66">
        <v>1322603</v>
      </c>
      <c r="K54" s="23">
        <v>800</v>
      </c>
      <c r="L54" s="32"/>
      <c r="M54" s="24"/>
      <c r="N54" s="32"/>
      <c r="O54" s="24"/>
      <c r="P54" s="32"/>
      <c r="Q54" s="24"/>
      <c r="R54" s="32"/>
      <c r="S54" s="24"/>
      <c r="T54" s="32"/>
      <c r="U54" s="24"/>
      <c r="V54" s="32"/>
      <c r="W54" s="24"/>
      <c r="X54" s="32"/>
      <c r="Y54" s="24"/>
    </row>
    <row r="55" spans="1:25" x14ac:dyDescent="0.25">
      <c r="A55" s="19">
        <v>52</v>
      </c>
      <c r="B55" s="38">
        <v>560271</v>
      </c>
      <c r="C55" s="39" t="s">
        <v>52</v>
      </c>
      <c r="D55" s="66">
        <v>10295873</v>
      </c>
      <c r="E55" s="23">
        <v>5866</v>
      </c>
      <c r="F55" s="66"/>
      <c r="G55" s="23"/>
      <c r="H55" s="66">
        <v>6146047.1399999997</v>
      </c>
      <c r="I55" s="23">
        <v>6809</v>
      </c>
      <c r="J55" s="66">
        <v>5101062</v>
      </c>
      <c r="K55" s="23">
        <v>3210</v>
      </c>
      <c r="L55" s="32"/>
      <c r="M55" s="24"/>
      <c r="N55" s="32"/>
      <c r="O55" s="24"/>
      <c r="P55" s="32"/>
      <c r="Q55" s="24"/>
      <c r="R55" s="32"/>
      <c r="S55" s="24"/>
      <c r="T55" s="32"/>
      <c r="U55" s="24"/>
      <c r="V55" s="32"/>
      <c r="W55" s="24"/>
      <c r="X55" s="32"/>
      <c r="Y55" s="24"/>
    </row>
    <row r="56" spans="1:25" x14ac:dyDescent="0.25">
      <c r="A56" s="19">
        <v>53</v>
      </c>
      <c r="B56" s="38">
        <v>560272</v>
      </c>
      <c r="C56" s="39" t="s">
        <v>53</v>
      </c>
      <c r="D56" s="66">
        <v>8350274</v>
      </c>
      <c r="E56" s="23">
        <v>4027</v>
      </c>
      <c r="F56" s="66"/>
      <c r="G56" s="23"/>
      <c r="H56" s="66">
        <v>3183261.7</v>
      </c>
      <c r="I56" s="23">
        <v>3800</v>
      </c>
      <c r="J56" s="66">
        <v>5933572</v>
      </c>
      <c r="K56" s="23">
        <v>3390</v>
      </c>
      <c r="L56" s="32"/>
      <c r="M56" s="24"/>
      <c r="N56" s="32"/>
      <c r="O56" s="24"/>
      <c r="P56" s="32"/>
      <c r="Q56" s="24"/>
      <c r="R56" s="32"/>
      <c r="S56" s="24"/>
      <c r="T56" s="32"/>
      <c r="U56" s="24"/>
      <c r="V56" s="32"/>
      <c r="W56" s="24"/>
      <c r="X56" s="32"/>
      <c r="Y56" s="24"/>
    </row>
    <row r="57" spans="1:25" x14ac:dyDescent="0.25">
      <c r="A57" s="19">
        <v>54</v>
      </c>
      <c r="B57" s="36">
        <v>560080</v>
      </c>
      <c r="C57" s="37" t="s">
        <v>54</v>
      </c>
      <c r="D57" s="66"/>
      <c r="E57" s="23"/>
      <c r="F57" s="66"/>
      <c r="G57" s="23"/>
      <c r="H57" s="66">
        <v>1376792.38</v>
      </c>
      <c r="I57" s="23">
        <v>1500</v>
      </c>
      <c r="J57" s="66">
        <v>2048705</v>
      </c>
      <c r="K57" s="23">
        <v>1167</v>
      </c>
      <c r="L57" s="32"/>
      <c r="M57" s="24"/>
      <c r="N57" s="32"/>
      <c r="O57" s="24"/>
      <c r="P57" s="32"/>
      <c r="Q57" s="24"/>
      <c r="R57" s="32"/>
      <c r="S57" s="24"/>
      <c r="T57" s="32"/>
      <c r="U57" s="24"/>
      <c r="V57" s="32"/>
      <c r="W57" s="24"/>
      <c r="X57" s="32"/>
      <c r="Y57" s="24"/>
    </row>
    <row r="58" spans="1:25" x14ac:dyDescent="0.25">
      <c r="A58" s="19">
        <v>55</v>
      </c>
      <c r="B58" s="36">
        <v>560081</v>
      </c>
      <c r="C58" s="37" t="s">
        <v>55</v>
      </c>
      <c r="D58" s="66"/>
      <c r="E58" s="23"/>
      <c r="F58" s="66"/>
      <c r="G58" s="23"/>
      <c r="H58" s="66">
        <v>823836.91</v>
      </c>
      <c r="I58" s="23">
        <v>985</v>
      </c>
      <c r="J58" s="66">
        <v>1837612</v>
      </c>
      <c r="K58" s="23">
        <v>850</v>
      </c>
      <c r="L58" s="32"/>
      <c r="M58" s="24"/>
      <c r="N58" s="32"/>
      <c r="O58" s="24"/>
      <c r="P58" s="32"/>
      <c r="Q58" s="24"/>
      <c r="R58" s="32"/>
      <c r="S58" s="24"/>
      <c r="T58" s="32"/>
      <c r="U58" s="24"/>
      <c r="V58" s="32"/>
      <c r="W58" s="24"/>
      <c r="X58" s="32"/>
      <c r="Y58" s="24"/>
    </row>
    <row r="59" spans="1:25" x14ac:dyDescent="0.25">
      <c r="A59" s="19">
        <v>56</v>
      </c>
      <c r="B59" s="36">
        <v>560082</v>
      </c>
      <c r="C59" s="37" t="s">
        <v>56</v>
      </c>
      <c r="D59" s="66"/>
      <c r="E59" s="23"/>
      <c r="F59" s="66"/>
      <c r="G59" s="23"/>
      <c r="H59" s="66">
        <v>1240508.8500000001</v>
      </c>
      <c r="I59" s="23">
        <v>1300</v>
      </c>
      <c r="J59" s="66">
        <v>2017677</v>
      </c>
      <c r="K59" s="23">
        <v>1135</v>
      </c>
      <c r="L59" s="32"/>
      <c r="M59" s="24"/>
      <c r="N59" s="32"/>
      <c r="O59" s="24"/>
      <c r="P59" s="32"/>
      <c r="Q59" s="24"/>
      <c r="R59" s="32"/>
      <c r="S59" s="24"/>
      <c r="T59" s="32"/>
      <c r="U59" s="24"/>
      <c r="V59" s="32"/>
      <c r="W59" s="24"/>
      <c r="X59" s="32"/>
      <c r="Y59" s="24"/>
    </row>
    <row r="60" spans="1:25" x14ac:dyDescent="0.25">
      <c r="A60" s="19">
        <v>57</v>
      </c>
      <c r="B60" s="36">
        <v>560083</v>
      </c>
      <c r="C60" s="37" t="s">
        <v>57</v>
      </c>
      <c r="D60" s="66">
        <v>1772992</v>
      </c>
      <c r="E60" s="23">
        <v>1039</v>
      </c>
      <c r="F60" s="66"/>
      <c r="G60" s="23"/>
      <c r="H60" s="66">
        <v>1078619.9099999999</v>
      </c>
      <c r="I60" s="23">
        <v>1200</v>
      </c>
      <c r="J60" s="66">
        <v>2589693</v>
      </c>
      <c r="K60" s="23">
        <v>1390</v>
      </c>
      <c r="L60" s="32"/>
      <c r="M60" s="24"/>
      <c r="N60" s="32"/>
      <c r="O60" s="24"/>
      <c r="P60" s="32"/>
      <c r="Q60" s="24"/>
      <c r="R60" s="32"/>
      <c r="S60" s="24"/>
      <c r="T60" s="32"/>
      <c r="U60" s="24"/>
      <c r="V60" s="32"/>
      <c r="W60" s="24"/>
      <c r="X60" s="32"/>
      <c r="Y60" s="24"/>
    </row>
    <row r="61" spans="1:25" ht="47.25" x14ac:dyDescent="0.25">
      <c r="A61" s="19">
        <v>58</v>
      </c>
      <c r="B61" s="38">
        <v>560280</v>
      </c>
      <c r="C61" s="39" t="s">
        <v>357</v>
      </c>
      <c r="D61" s="66"/>
      <c r="E61" s="23"/>
      <c r="F61" s="66"/>
      <c r="G61" s="23"/>
      <c r="H61" s="66">
        <v>617250.68999999994</v>
      </c>
      <c r="I61" s="23">
        <v>738</v>
      </c>
      <c r="J61" s="66">
        <v>958995</v>
      </c>
      <c r="K61" s="23">
        <v>300</v>
      </c>
      <c r="L61" s="32"/>
      <c r="M61" s="24"/>
      <c r="N61" s="32"/>
      <c r="O61" s="24"/>
      <c r="P61" s="32"/>
      <c r="Q61" s="24"/>
      <c r="R61" s="32"/>
      <c r="S61" s="24"/>
      <c r="T61" s="32"/>
      <c r="U61" s="24"/>
      <c r="V61" s="32"/>
      <c r="W61" s="24"/>
      <c r="X61" s="32"/>
      <c r="Y61" s="24"/>
    </row>
    <row r="62" spans="1:25" x14ac:dyDescent="0.25">
      <c r="A62" s="19">
        <v>59</v>
      </c>
      <c r="B62" s="36">
        <v>560086</v>
      </c>
      <c r="C62" s="37" t="s">
        <v>58</v>
      </c>
      <c r="D62" s="66"/>
      <c r="E62" s="23"/>
      <c r="F62" s="66"/>
      <c r="G62" s="23"/>
      <c r="H62" s="66">
        <v>6019164.8399999999</v>
      </c>
      <c r="I62" s="23">
        <v>6400</v>
      </c>
      <c r="J62" s="66">
        <v>6722630</v>
      </c>
      <c r="K62" s="23">
        <v>3500</v>
      </c>
      <c r="L62" s="32"/>
      <c r="M62" s="24"/>
      <c r="N62" s="32"/>
      <c r="O62" s="24"/>
      <c r="P62" s="32"/>
      <c r="Q62" s="24"/>
      <c r="R62" s="32"/>
      <c r="S62" s="24"/>
      <c r="T62" s="32"/>
      <c r="U62" s="24"/>
      <c r="V62" s="32"/>
      <c r="W62" s="24"/>
      <c r="X62" s="32"/>
      <c r="Y62" s="24"/>
    </row>
    <row r="63" spans="1:25" hidden="1" x14ac:dyDescent="0.25">
      <c r="A63" s="19">
        <v>60</v>
      </c>
      <c r="B63" s="38">
        <v>560282</v>
      </c>
      <c r="C63" s="39" t="s">
        <v>59</v>
      </c>
      <c r="D63" s="66"/>
      <c r="E63" s="23"/>
      <c r="F63" s="66"/>
      <c r="G63" s="23"/>
      <c r="H63" s="66"/>
      <c r="I63" s="23"/>
      <c r="J63" s="66"/>
      <c r="K63" s="23"/>
      <c r="L63" s="32"/>
      <c r="M63" s="24"/>
      <c r="N63" s="32"/>
      <c r="O63" s="24"/>
      <c r="P63" s="32"/>
      <c r="Q63" s="24"/>
      <c r="R63" s="32"/>
      <c r="S63" s="24"/>
      <c r="T63" s="32"/>
      <c r="U63" s="24"/>
      <c r="V63" s="32"/>
      <c r="W63" s="24"/>
      <c r="X63" s="32"/>
      <c r="Y63" s="24"/>
    </row>
    <row r="64" spans="1:25" hidden="1" x14ac:dyDescent="0.25">
      <c r="A64" s="19">
        <v>61</v>
      </c>
      <c r="B64" s="36">
        <v>560098</v>
      </c>
      <c r="C64" s="37" t="s">
        <v>60</v>
      </c>
      <c r="D64" s="66"/>
      <c r="E64" s="23"/>
      <c r="F64" s="66"/>
      <c r="G64" s="23"/>
      <c r="H64" s="66"/>
      <c r="I64" s="23"/>
      <c r="J64" s="66"/>
      <c r="K64" s="23"/>
      <c r="L64" s="32"/>
      <c r="M64" s="24"/>
      <c r="N64" s="32"/>
      <c r="O64" s="24"/>
      <c r="P64" s="32"/>
      <c r="Q64" s="24"/>
      <c r="R64" s="32"/>
      <c r="S64" s="24"/>
      <c r="T64" s="32"/>
      <c r="U64" s="24"/>
      <c r="V64" s="32"/>
      <c r="W64" s="24"/>
      <c r="X64" s="32"/>
      <c r="Y64" s="24"/>
    </row>
    <row r="65" spans="1:25" ht="31.5" hidden="1" x14ac:dyDescent="0.25">
      <c r="A65" s="19">
        <v>62</v>
      </c>
      <c r="B65" s="36">
        <v>560099</v>
      </c>
      <c r="C65" s="37" t="s">
        <v>61</v>
      </c>
      <c r="D65" s="66"/>
      <c r="E65" s="23"/>
      <c r="F65" s="66"/>
      <c r="G65" s="23"/>
      <c r="H65" s="66"/>
      <c r="I65" s="23"/>
      <c r="J65" s="66"/>
      <c r="K65" s="23"/>
      <c r="L65" s="32"/>
      <c r="M65" s="24"/>
      <c r="N65" s="32"/>
      <c r="O65" s="24"/>
      <c r="P65" s="32"/>
      <c r="Q65" s="24"/>
      <c r="R65" s="32"/>
      <c r="S65" s="24"/>
      <c r="T65" s="32"/>
      <c r="U65" s="24"/>
      <c r="V65" s="32"/>
      <c r="W65" s="24"/>
      <c r="X65" s="32"/>
      <c r="Y65" s="24"/>
    </row>
    <row r="66" spans="1:25" hidden="1" x14ac:dyDescent="0.25">
      <c r="A66" s="19">
        <v>63</v>
      </c>
      <c r="B66" s="36">
        <v>560091</v>
      </c>
      <c r="C66" s="37" t="s">
        <v>62</v>
      </c>
      <c r="D66" s="66"/>
      <c r="E66" s="23"/>
      <c r="F66" s="66"/>
      <c r="G66" s="23"/>
      <c r="H66" s="66"/>
      <c r="I66" s="23"/>
      <c r="J66" s="66"/>
      <c r="K66" s="23"/>
      <c r="L66" s="32"/>
      <c r="M66" s="24"/>
      <c r="N66" s="32"/>
      <c r="O66" s="24"/>
      <c r="P66" s="32"/>
      <c r="Q66" s="24"/>
      <c r="R66" s="32"/>
      <c r="S66" s="24"/>
      <c r="T66" s="32"/>
      <c r="U66" s="24"/>
      <c r="V66" s="32"/>
      <c r="W66" s="24"/>
      <c r="X66" s="32"/>
      <c r="Y66" s="24"/>
    </row>
    <row r="67" spans="1:25" hidden="1" x14ac:dyDescent="0.25">
      <c r="A67" s="19">
        <v>64</v>
      </c>
      <c r="B67" s="36">
        <v>560177</v>
      </c>
      <c r="C67" s="37" t="s">
        <v>63</v>
      </c>
      <c r="D67" s="66"/>
      <c r="E67" s="23"/>
      <c r="F67" s="66"/>
      <c r="G67" s="23"/>
      <c r="H67" s="66"/>
      <c r="I67" s="23"/>
      <c r="J67" s="66"/>
      <c r="K67" s="23"/>
      <c r="L67" s="32"/>
      <c r="M67" s="24"/>
      <c r="N67" s="32"/>
      <c r="O67" s="24"/>
      <c r="P67" s="32"/>
      <c r="Q67" s="24"/>
      <c r="R67" s="32"/>
      <c r="S67" s="24"/>
      <c r="T67" s="32"/>
      <c r="U67" s="24"/>
      <c r="V67" s="32"/>
      <c r="W67" s="24"/>
      <c r="X67" s="32"/>
      <c r="Y67" s="24"/>
    </row>
    <row r="68" spans="1:25" ht="31.5" hidden="1" x14ac:dyDescent="0.25">
      <c r="A68" s="19">
        <v>65</v>
      </c>
      <c r="B68" s="36">
        <v>560090</v>
      </c>
      <c r="C68" s="37" t="s">
        <v>64</v>
      </c>
      <c r="D68" s="66"/>
      <c r="E68" s="23"/>
      <c r="F68" s="66"/>
      <c r="G68" s="23"/>
      <c r="H68" s="66"/>
      <c r="I68" s="23"/>
      <c r="J68" s="66"/>
      <c r="K68" s="23"/>
      <c r="L68" s="32"/>
      <c r="M68" s="24"/>
      <c r="N68" s="32"/>
      <c r="O68" s="24"/>
      <c r="P68" s="32"/>
      <c r="Q68" s="24"/>
      <c r="R68" s="32"/>
      <c r="S68" s="24"/>
      <c r="T68" s="32"/>
      <c r="U68" s="24"/>
      <c r="V68" s="32"/>
      <c r="W68" s="24"/>
      <c r="X68" s="32"/>
      <c r="Y68" s="24"/>
    </row>
    <row r="69" spans="1:25" hidden="1" x14ac:dyDescent="0.25">
      <c r="A69" s="19">
        <v>66</v>
      </c>
      <c r="B69" s="44">
        <v>560239</v>
      </c>
      <c r="C69" s="39" t="s">
        <v>65</v>
      </c>
      <c r="D69" s="67"/>
      <c r="E69" s="25"/>
      <c r="F69" s="67"/>
      <c r="G69" s="25"/>
      <c r="H69" s="67"/>
      <c r="I69" s="25"/>
      <c r="J69" s="67"/>
      <c r="K69" s="25"/>
      <c r="L69" s="32"/>
      <c r="M69" s="24"/>
      <c r="N69" s="32"/>
      <c r="O69" s="24"/>
      <c r="P69" s="32"/>
      <c r="Q69" s="24"/>
      <c r="R69" s="32"/>
      <c r="S69" s="24"/>
      <c r="T69" s="32"/>
      <c r="U69" s="24"/>
      <c r="V69" s="32"/>
      <c r="W69" s="24"/>
      <c r="X69" s="32"/>
      <c r="Y69" s="24"/>
    </row>
    <row r="70" spans="1:25" hidden="1" x14ac:dyDescent="0.25">
      <c r="A70" s="19">
        <v>67</v>
      </c>
      <c r="B70" s="45">
        <v>560125</v>
      </c>
      <c r="C70" s="46" t="s">
        <v>66</v>
      </c>
      <c r="D70" s="66"/>
      <c r="E70" s="23"/>
      <c r="F70" s="66"/>
      <c r="G70" s="23"/>
      <c r="H70" s="66"/>
      <c r="I70" s="23"/>
      <c r="J70" s="66"/>
      <c r="K70" s="23"/>
      <c r="L70" s="32"/>
      <c r="M70" s="24"/>
      <c r="N70" s="32"/>
      <c r="O70" s="24"/>
      <c r="P70" s="32"/>
      <c r="Q70" s="24"/>
      <c r="R70" s="32"/>
      <c r="S70" s="24"/>
      <c r="T70" s="32"/>
      <c r="U70" s="24"/>
      <c r="V70" s="32"/>
      <c r="W70" s="24"/>
      <c r="X70" s="32"/>
      <c r="Y70" s="24"/>
    </row>
    <row r="71" spans="1:25" hidden="1" x14ac:dyDescent="0.25">
      <c r="A71" s="19">
        <v>68</v>
      </c>
      <c r="B71" s="36">
        <v>560207</v>
      </c>
      <c r="C71" s="37" t="s">
        <v>67</v>
      </c>
      <c r="D71" s="66"/>
      <c r="E71" s="23"/>
      <c r="F71" s="66"/>
      <c r="G71" s="23"/>
      <c r="H71" s="66"/>
      <c r="I71" s="23"/>
      <c r="J71" s="66"/>
      <c r="K71" s="23"/>
      <c r="L71" s="32"/>
      <c r="M71" s="24"/>
      <c r="N71" s="32"/>
      <c r="O71" s="24"/>
      <c r="P71" s="32"/>
      <c r="Q71" s="24"/>
      <c r="R71" s="32"/>
      <c r="S71" s="24"/>
      <c r="T71" s="32"/>
      <c r="U71" s="24"/>
      <c r="V71" s="32"/>
      <c r="W71" s="24"/>
      <c r="X71" s="32"/>
      <c r="Y71" s="24"/>
    </row>
    <row r="72" spans="1:25" hidden="1" x14ac:dyDescent="0.25">
      <c r="A72" s="19">
        <v>69</v>
      </c>
      <c r="B72" s="38">
        <v>560333</v>
      </c>
      <c r="C72" s="39" t="s">
        <v>68</v>
      </c>
      <c r="D72" s="66"/>
      <c r="E72" s="23"/>
      <c r="F72" s="66"/>
      <c r="G72" s="23"/>
      <c r="H72" s="66"/>
      <c r="I72" s="23"/>
      <c r="J72" s="66"/>
      <c r="K72" s="23"/>
      <c r="L72" s="32"/>
      <c r="M72" s="24"/>
      <c r="N72" s="32"/>
      <c r="O72" s="24"/>
      <c r="P72" s="32"/>
      <c r="Q72" s="24"/>
      <c r="R72" s="32"/>
      <c r="S72" s="24"/>
      <c r="T72" s="32"/>
      <c r="U72" s="24"/>
      <c r="V72" s="32"/>
      <c r="W72" s="24"/>
      <c r="X72" s="32"/>
      <c r="Y72" s="24"/>
    </row>
    <row r="73" spans="1:25" hidden="1" x14ac:dyDescent="0.25">
      <c r="A73" s="19">
        <v>70</v>
      </c>
      <c r="B73" s="36">
        <v>560107</v>
      </c>
      <c r="C73" s="37" t="s">
        <v>69</v>
      </c>
      <c r="D73" s="66"/>
      <c r="E73" s="23"/>
      <c r="F73" s="66"/>
      <c r="G73" s="23"/>
      <c r="H73" s="66"/>
      <c r="I73" s="23"/>
      <c r="J73" s="66"/>
      <c r="K73" s="23"/>
      <c r="L73" s="32"/>
      <c r="M73" s="24"/>
      <c r="N73" s="32"/>
      <c r="O73" s="24"/>
      <c r="P73" s="32"/>
      <c r="Q73" s="24"/>
      <c r="R73" s="32"/>
      <c r="S73" s="24"/>
      <c r="T73" s="32"/>
      <c r="U73" s="24"/>
      <c r="V73" s="32"/>
      <c r="W73" s="24"/>
      <c r="X73" s="32"/>
      <c r="Y73" s="24"/>
    </row>
    <row r="74" spans="1:25" hidden="1" x14ac:dyDescent="0.25">
      <c r="A74" s="19">
        <v>71</v>
      </c>
      <c r="B74" s="36">
        <v>560126</v>
      </c>
      <c r="C74" s="37" t="s">
        <v>70</v>
      </c>
      <c r="D74" s="66"/>
      <c r="E74" s="23"/>
      <c r="F74" s="66"/>
      <c r="G74" s="23"/>
      <c r="H74" s="66"/>
      <c r="I74" s="23"/>
      <c r="J74" s="66"/>
      <c r="K74" s="23"/>
      <c r="L74" s="32"/>
      <c r="M74" s="24"/>
      <c r="N74" s="32"/>
      <c r="O74" s="24"/>
      <c r="P74" s="32"/>
      <c r="Q74" s="24"/>
      <c r="R74" s="32"/>
      <c r="S74" s="24"/>
      <c r="T74" s="32"/>
      <c r="U74" s="24"/>
      <c r="V74" s="32"/>
      <c r="W74" s="24"/>
      <c r="X74" s="32"/>
      <c r="Y74" s="24"/>
    </row>
    <row r="75" spans="1:25" hidden="1" x14ac:dyDescent="0.25">
      <c r="A75" s="19">
        <v>72</v>
      </c>
      <c r="B75" s="36">
        <v>560127</v>
      </c>
      <c r="C75" s="37" t="s">
        <v>71</v>
      </c>
      <c r="D75" s="66"/>
      <c r="E75" s="23"/>
      <c r="F75" s="66"/>
      <c r="G75" s="23"/>
      <c r="H75" s="66"/>
      <c r="I75" s="23"/>
      <c r="J75" s="66"/>
      <c r="K75" s="23"/>
      <c r="L75" s="32"/>
      <c r="M75" s="24"/>
      <c r="N75" s="32"/>
      <c r="O75" s="24"/>
      <c r="P75" s="32"/>
      <c r="Q75" s="24"/>
      <c r="R75" s="32"/>
      <c r="S75" s="24"/>
      <c r="T75" s="32"/>
      <c r="U75" s="24"/>
      <c r="V75" s="32"/>
      <c r="W75" s="24"/>
      <c r="X75" s="32"/>
      <c r="Y75" s="24"/>
    </row>
    <row r="76" spans="1:25" hidden="1" x14ac:dyDescent="0.25">
      <c r="A76" s="19">
        <v>73</v>
      </c>
      <c r="B76" s="36">
        <v>560128</v>
      </c>
      <c r="C76" s="37" t="s">
        <v>72</v>
      </c>
      <c r="D76" s="66"/>
      <c r="E76" s="23"/>
      <c r="F76" s="66"/>
      <c r="G76" s="23"/>
      <c r="H76" s="66"/>
      <c r="I76" s="23"/>
      <c r="J76" s="66"/>
      <c r="K76" s="23"/>
      <c r="L76" s="32"/>
      <c r="M76" s="24"/>
      <c r="N76" s="32"/>
      <c r="O76" s="24"/>
      <c r="P76" s="32"/>
      <c r="Q76" s="24"/>
      <c r="R76" s="32"/>
      <c r="S76" s="24"/>
      <c r="T76" s="32"/>
      <c r="U76" s="24"/>
      <c r="V76" s="32"/>
      <c r="W76" s="24"/>
      <c r="X76" s="32"/>
      <c r="Y76" s="24"/>
    </row>
    <row r="77" spans="1:25" hidden="1" x14ac:dyDescent="0.25">
      <c r="A77" s="19">
        <v>74</v>
      </c>
      <c r="B77" s="36">
        <v>560129</v>
      </c>
      <c r="C77" s="37" t="s">
        <v>73</v>
      </c>
      <c r="D77" s="66"/>
      <c r="E77" s="23"/>
      <c r="F77" s="66"/>
      <c r="G77" s="23"/>
      <c r="H77" s="66"/>
      <c r="I77" s="23"/>
      <c r="J77" s="66"/>
      <c r="K77" s="23"/>
      <c r="L77" s="32"/>
      <c r="M77" s="24"/>
      <c r="N77" s="32"/>
      <c r="O77" s="24"/>
      <c r="P77" s="32"/>
      <c r="Q77" s="24"/>
      <c r="R77" s="32"/>
      <c r="S77" s="24"/>
      <c r="T77" s="32"/>
      <c r="U77" s="24"/>
      <c r="V77" s="32"/>
      <c r="W77" s="24"/>
      <c r="X77" s="32"/>
      <c r="Y77" s="24"/>
    </row>
    <row r="78" spans="1:25" hidden="1" x14ac:dyDescent="0.25">
      <c r="A78" s="19">
        <v>75</v>
      </c>
      <c r="B78" s="36">
        <v>560134</v>
      </c>
      <c r="C78" s="37" t="s">
        <v>74</v>
      </c>
      <c r="D78" s="66"/>
      <c r="E78" s="23"/>
      <c r="F78" s="66"/>
      <c r="G78" s="23"/>
      <c r="H78" s="66"/>
      <c r="I78" s="23"/>
      <c r="J78" s="66"/>
      <c r="K78" s="23"/>
      <c r="L78" s="32"/>
      <c r="M78" s="24"/>
      <c r="N78" s="32"/>
      <c r="O78" s="24"/>
      <c r="P78" s="32"/>
      <c r="Q78" s="24"/>
      <c r="R78" s="32"/>
      <c r="S78" s="24"/>
      <c r="T78" s="32"/>
      <c r="U78" s="24"/>
      <c r="V78" s="32"/>
      <c r="W78" s="24"/>
      <c r="X78" s="32"/>
      <c r="Y78" s="24"/>
    </row>
    <row r="79" spans="1:25" hidden="1" x14ac:dyDescent="0.25">
      <c r="A79" s="19">
        <v>76</v>
      </c>
      <c r="B79" s="36">
        <v>560139</v>
      </c>
      <c r="C79" s="37" t="s">
        <v>75</v>
      </c>
      <c r="D79" s="66"/>
      <c r="E79" s="23"/>
      <c r="F79" s="66"/>
      <c r="G79" s="23"/>
      <c r="H79" s="66"/>
      <c r="I79" s="23"/>
      <c r="J79" s="66"/>
      <c r="K79" s="23"/>
      <c r="L79" s="32"/>
      <c r="M79" s="24"/>
      <c r="N79" s="32"/>
      <c r="O79" s="24"/>
      <c r="P79" s="32"/>
      <c r="Q79" s="24"/>
      <c r="R79" s="32"/>
      <c r="S79" s="24"/>
      <c r="T79" s="32"/>
      <c r="U79" s="24"/>
      <c r="V79" s="32"/>
      <c r="W79" s="24"/>
      <c r="X79" s="32"/>
      <c r="Y79" s="24"/>
    </row>
    <row r="80" spans="1:25" hidden="1" x14ac:dyDescent="0.25">
      <c r="A80" s="19">
        <v>77</v>
      </c>
      <c r="B80" s="36">
        <v>560143</v>
      </c>
      <c r="C80" s="37" t="s">
        <v>76</v>
      </c>
      <c r="D80" s="66"/>
      <c r="E80" s="23"/>
      <c r="F80" s="66"/>
      <c r="G80" s="23"/>
      <c r="H80" s="66"/>
      <c r="I80" s="23"/>
      <c r="J80" s="66"/>
      <c r="K80" s="23"/>
      <c r="L80" s="32"/>
      <c r="M80" s="24"/>
      <c r="N80" s="32"/>
      <c r="O80" s="24"/>
      <c r="P80" s="32"/>
      <c r="Q80" s="24"/>
      <c r="R80" s="32"/>
      <c r="S80" s="24"/>
      <c r="T80" s="32"/>
      <c r="U80" s="24"/>
      <c r="V80" s="32"/>
      <c r="W80" s="24"/>
      <c r="X80" s="32"/>
      <c r="Y80" s="24"/>
    </row>
    <row r="81" spans="1:25" hidden="1" x14ac:dyDescent="0.25">
      <c r="A81" s="19">
        <v>78</v>
      </c>
      <c r="B81" s="36">
        <v>560156</v>
      </c>
      <c r="C81" s="37" t="s">
        <v>77</v>
      </c>
      <c r="D81" s="66"/>
      <c r="E81" s="23"/>
      <c r="F81" s="66"/>
      <c r="G81" s="23"/>
      <c r="H81" s="66"/>
      <c r="I81" s="23"/>
      <c r="J81" s="66"/>
      <c r="K81" s="23"/>
      <c r="L81" s="32"/>
      <c r="M81" s="24"/>
      <c r="N81" s="32"/>
      <c r="O81" s="24"/>
      <c r="P81" s="32"/>
      <c r="Q81" s="24"/>
      <c r="R81" s="32"/>
      <c r="S81" s="24"/>
      <c r="T81" s="32"/>
      <c r="U81" s="24"/>
      <c r="V81" s="32"/>
      <c r="W81" s="24"/>
      <c r="X81" s="32"/>
      <c r="Y81" s="24"/>
    </row>
    <row r="82" spans="1:25" hidden="1" x14ac:dyDescent="0.25">
      <c r="A82" s="19">
        <v>79</v>
      </c>
      <c r="B82" s="36">
        <v>560157</v>
      </c>
      <c r="C82" s="37" t="s">
        <v>78</v>
      </c>
      <c r="D82" s="66"/>
      <c r="E82" s="23"/>
      <c r="F82" s="66"/>
      <c r="G82" s="23"/>
      <c r="H82" s="66"/>
      <c r="I82" s="23"/>
      <c r="J82" s="66"/>
      <c r="K82" s="23"/>
      <c r="L82" s="32"/>
      <c r="M82" s="24"/>
      <c r="N82" s="32"/>
      <c r="O82" s="24"/>
      <c r="P82" s="32"/>
      <c r="Q82" s="24"/>
      <c r="R82" s="32"/>
      <c r="S82" s="24"/>
      <c r="T82" s="32"/>
      <c r="U82" s="24"/>
      <c r="V82" s="32"/>
      <c r="W82" s="24"/>
      <c r="X82" s="32"/>
      <c r="Y82" s="24"/>
    </row>
    <row r="83" spans="1:25" hidden="1" x14ac:dyDescent="0.25">
      <c r="A83" s="19">
        <v>80</v>
      </c>
      <c r="B83" s="36">
        <v>560163</v>
      </c>
      <c r="C83" s="37" t="s">
        <v>79</v>
      </c>
      <c r="D83" s="66"/>
      <c r="E83" s="23"/>
      <c r="F83" s="66"/>
      <c r="G83" s="23"/>
      <c r="H83" s="66"/>
      <c r="I83" s="23"/>
      <c r="J83" s="66"/>
      <c r="K83" s="23"/>
      <c r="L83" s="32"/>
      <c r="M83" s="24"/>
      <c r="N83" s="32"/>
      <c r="O83" s="24"/>
      <c r="P83" s="32"/>
      <c r="Q83" s="24"/>
      <c r="R83" s="32"/>
      <c r="S83" s="24"/>
      <c r="T83" s="32"/>
      <c r="U83" s="24"/>
      <c r="V83" s="32"/>
      <c r="W83" s="24"/>
      <c r="X83" s="32"/>
      <c r="Y83" s="24"/>
    </row>
    <row r="84" spans="1:25" hidden="1" x14ac:dyDescent="0.25">
      <c r="A84" s="19">
        <v>81</v>
      </c>
      <c r="B84" s="36">
        <v>560172</v>
      </c>
      <c r="C84" s="37" t="s">
        <v>80</v>
      </c>
      <c r="D84" s="66"/>
      <c r="E84" s="23"/>
      <c r="F84" s="66"/>
      <c r="G84" s="23"/>
      <c r="H84" s="66"/>
      <c r="I84" s="23"/>
      <c r="J84" s="66"/>
      <c r="K84" s="23"/>
      <c r="L84" s="32"/>
      <c r="M84" s="24"/>
      <c r="N84" s="32"/>
      <c r="O84" s="24"/>
      <c r="P84" s="32"/>
      <c r="Q84" s="24"/>
      <c r="R84" s="32"/>
      <c r="S84" s="24"/>
      <c r="T84" s="32"/>
      <c r="U84" s="24"/>
      <c r="V84" s="32"/>
      <c r="W84" s="24"/>
      <c r="X84" s="32"/>
      <c r="Y84" s="24"/>
    </row>
    <row r="85" spans="1:25" hidden="1" x14ac:dyDescent="0.25">
      <c r="A85" s="19">
        <v>82</v>
      </c>
      <c r="B85" s="36">
        <v>560175</v>
      </c>
      <c r="C85" s="37" t="s">
        <v>81</v>
      </c>
      <c r="D85" s="66"/>
      <c r="E85" s="23"/>
      <c r="F85" s="66"/>
      <c r="G85" s="23"/>
      <c r="H85" s="66"/>
      <c r="I85" s="23"/>
      <c r="J85" s="66"/>
      <c r="K85" s="23"/>
      <c r="L85" s="32"/>
      <c r="M85" s="24"/>
      <c r="N85" s="32"/>
      <c r="O85" s="24"/>
      <c r="P85" s="32"/>
      <c r="Q85" s="24"/>
      <c r="R85" s="32"/>
      <c r="S85" s="24"/>
      <c r="T85" s="32"/>
      <c r="U85" s="24"/>
      <c r="V85" s="32"/>
      <c r="W85" s="24"/>
      <c r="X85" s="32"/>
      <c r="Y85" s="24"/>
    </row>
    <row r="86" spans="1:25" hidden="1" x14ac:dyDescent="0.25">
      <c r="A86" s="19">
        <v>83</v>
      </c>
      <c r="B86" s="36">
        <v>560186</v>
      </c>
      <c r="C86" s="37" t="s">
        <v>82</v>
      </c>
      <c r="D86" s="66"/>
      <c r="E86" s="23"/>
      <c r="F86" s="66"/>
      <c r="G86" s="23"/>
      <c r="H86" s="66"/>
      <c r="I86" s="23"/>
      <c r="J86" s="66"/>
      <c r="K86" s="23"/>
      <c r="L86" s="32"/>
      <c r="M86" s="24"/>
      <c r="N86" s="32"/>
      <c r="O86" s="24"/>
      <c r="P86" s="32"/>
      <c r="Q86" s="24"/>
      <c r="R86" s="32"/>
      <c r="S86" s="24"/>
      <c r="T86" s="32"/>
      <c r="U86" s="24"/>
      <c r="V86" s="32"/>
      <c r="W86" s="24"/>
      <c r="X86" s="32"/>
      <c r="Y86" s="24"/>
    </row>
    <row r="87" spans="1:25" hidden="1" x14ac:dyDescent="0.25">
      <c r="A87" s="19">
        <v>84</v>
      </c>
      <c r="B87" s="36">
        <v>560197</v>
      </c>
      <c r="C87" s="37" t="s">
        <v>83</v>
      </c>
      <c r="D87" s="66"/>
      <c r="E87" s="23"/>
      <c r="F87" s="66"/>
      <c r="G87" s="23"/>
      <c r="H87" s="66"/>
      <c r="I87" s="23"/>
      <c r="J87" s="66"/>
      <c r="K87" s="23"/>
      <c r="L87" s="32"/>
      <c r="M87" s="24"/>
      <c r="N87" s="32"/>
      <c r="O87" s="24"/>
      <c r="P87" s="32"/>
      <c r="Q87" s="24"/>
      <c r="R87" s="32"/>
      <c r="S87" s="24"/>
      <c r="T87" s="32"/>
      <c r="U87" s="24"/>
      <c r="V87" s="32"/>
      <c r="W87" s="24"/>
      <c r="X87" s="32"/>
      <c r="Y87" s="24"/>
    </row>
    <row r="88" spans="1:25" ht="31.5" x14ac:dyDescent="0.25">
      <c r="A88" s="19">
        <v>85</v>
      </c>
      <c r="B88" s="36">
        <v>560198</v>
      </c>
      <c r="C88" s="37" t="s">
        <v>84</v>
      </c>
      <c r="D88" s="66"/>
      <c r="E88" s="23"/>
      <c r="F88" s="66">
        <v>28353820</v>
      </c>
      <c r="G88" s="23">
        <v>7441</v>
      </c>
      <c r="H88" s="66"/>
      <c r="I88" s="23"/>
      <c r="J88" s="66"/>
      <c r="K88" s="23"/>
      <c r="L88" s="32"/>
      <c r="M88" s="24"/>
      <c r="N88" s="32"/>
      <c r="O88" s="24"/>
      <c r="P88" s="32"/>
      <c r="Q88" s="24"/>
      <c r="R88" s="32"/>
      <c r="S88" s="24"/>
      <c r="T88" s="32"/>
      <c r="U88" s="24"/>
      <c r="V88" s="32"/>
      <c r="W88" s="24"/>
      <c r="X88" s="32"/>
      <c r="Y88" s="24"/>
    </row>
    <row r="89" spans="1:25" ht="31.5" x14ac:dyDescent="0.25">
      <c r="A89" s="19">
        <v>86</v>
      </c>
      <c r="B89" s="36">
        <v>560199</v>
      </c>
      <c r="C89" s="37" t="s">
        <v>85</v>
      </c>
      <c r="D89" s="69"/>
      <c r="E89" s="27"/>
      <c r="F89" s="69">
        <v>20054457</v>
      </c>
      <c r="G89" s="27">
        <v>5706</v>
      </c>
      <c r="H89" s="69"/>
      <c r="I89" s="27"/>
      <c r="J89" s="69"/>
      <c r="K89" s="27"/>
      <c r="L89" s="32"/>
      <c r="M89" s="24"/>
      <c r="N89" s="32"/>
      <c r="O89" s="24"/>
      <c r="P89" s="32"/>
      <c r="Q89" s="24"/>
      <c r="R89" s="32"/>
      <c r="S89" s="24"/>
      <c r="T89" s="32"/>
      <c r="U89" s="24"/>
      <c r="V89" s="32"/>
      <c r="W89" s="24"/>
      <c r="X89" s="32"/>
      <c r="Y89" s="24"/>
    </row>
    <row r="90" spans="1:25" hidden="1" x14ac:dyDescent="0.25">
      <c r="A90" s="19">
        <v>87</v>
      </c>
      <c r="B90" s="36">
        <v>560205</v>
      </c>
      <c r="C90" s="37" t="s">
        <v>86</v>
      </c>
      <c r="D90" s="67"/>
      <c r="E90" s="25"/>
      <c r="F90" s="67"/>
      <c r="G90" s="25"/>
      <c r="H90" s="67"/>
      <c r="I90" s="25"/>
      <c r="J90" s="67"/>
      <c r="K90" s="25"/>
      <c r="L90" s="32"/>
      <c r="M90" s="24"/>
      <c r="N90" s="32"/>
      <c r="O90" s="24"/>
      <c r="P90" s="32"/>
      <c r="Q90" s="24"/>
      <c r="R90" s="32"/>
      <c r="S90" s="24"/>
      <c r="T90" s="32"/>
      <c r="U90" s="24"/>
      <c r="V90" s="32"/>
      <c r="W90" s="24"/>
      <c r="X90" s="32"/>
      <c r="Y90" s="24"/>
    </row>
    <row r="91" spans="1:25" hidden="1" x14ac:dyDescent="0.25">
      <c r="A91" s="19">
        <v>88</v>
      </c>
      <c r="B91" s="36">
        <v>560210</v>
      </c>
      <c r="C91" s="37" t="s">
        <v>87</v>
      </c>
      <c r="D91" s="66"/>
      <c r="E91" s="23"/>
      <c r="F91" s="66"/>
      <c r="G91" s="23"/>
      <c r="H91" s="66"/>
      <c r="I91" s="23"/>
      <c r="J91" s="66"/>
      <c r="K91" s="23"/>
      <c r="L91" s="32"/>
      <c r="M91" s="24"/>
      <c r="N91" s="32"/>
      <c r="O91" s="24"/>
      <c r="P91" s="32"/>
      <c r="Q91" s="24"/>
      <c r="R91" s="32"/>
      <c r="S91" s="24"/>
      <c r="T91" s="32"/>
      <c r="U91" s="24"/>
      <c r="V91" s="32"/>
      <c r="W91" s="24"/>
      <c r="X91" s="32"/>
      <c r="Y91" s="24"/>
    </row>
    <row r="92" spans="1:25" hidden="1" x14ac:dyDescent="0.25">
      <c r="A92" s="19">
        <v>89</v>
      </c>
      <c r="B92" s="36">
        <v>560228</v>
      </c>
      <c r="C92" s="37" t="s">
        <v>88</v>
      </c>
      <c r="D92" s="67"/>
      <c r="E92" s="25"/>
      <c r="F92" s="66"/>
      <c r="G92" s="23"/>
      <c r="H92" s="67"/>
      <c r="I92" s="25"/>
      <c r="J92" s="67"/>
      <c r="K92" s="25"/>
      <c r="L92" s="32"/>
      <c r="M92" s="24"/>
      <c r="N92" s="32"/>
      <c r="O92" s="24"/>
      <c r="P92" s="32"/>
      <c r="Q92" s="24"/>
      <c r="R92" s="32"/>
      <c r="S92" s="24"/>
      <c r="T92" s="32"/>
      <c r="U92" s="24"/>
      <c r="V92" s="32"/>
      <c r="W92" s="24"/>
      <c r="X92" s="32"/>
      <c r="Y92" s="24"/>
    </row>
    <row r="93" spans="1:25" hidden="1" x14ac:dyDescent="0.25">
      <c r="A93" s="19">
        <v>90</v>
      </c>
      <c r="B93" s="36">
        <v>560229</v>
      </c>
      <c r="C93" s="37" t="s">
        <v>89</v>
      </c>
      <c r="D93" s="67"/>
      <c r="E93" s="25"/>
      <c r="F93" s="66"/>
      <c r="G93" s="23"/>
      <c r="H93" s="67"/>
      <c r="I93" s="25"/>
      <c r="J93" s="67"/>
      <c r="K93" s="25"/>
      <c r="L93" s="32"/>
      <c r="M93" s="24"/>
      <c r="N93" s="32"/>
      <c r="O93" s="24"/>
      <c r="P93" s="32"/>
      <c r="Q93" s="24"/>
      <c r="R93" s="32"/>
      <c r="S93" s="24"/>
      <c r="T93" s="32"/>
      <c r="U93" s="24"/>
      <c r="V93" s="32"/>
      <c r="W93" s="24"/>
      <c r="X93" s="32"/>
      <c r="Y93" s="24"/>
    </row>
    <row r="94" spans="1:25" hidden="1" x14ac:dyDescent="0.25">
      <c r="A94" s="54">
        <v>91</v>
      </c>
      <c r="B94" s="36">
        <v>560231</v>
      </c>
      <c r="C94" s="37" t="s">
        <v>90</v>
      </c>
      <c r="D94" s="67"/>
      <c r="E94" s="25"/>
      <c r="F94" s="67"/>
      <c r="G94" s="25"/>
      <c r="H94" s="66"/>
      <c r="I94" s="25"/>
      <c r="J94" s="67"/>
      <c r="K94" s="25"/>
      <c r="L94" s="32"/>
      <c r="M94" s="24"/>
      <c r="N94" s="32"/>
      <c r="O94" s="24"/>
      <c r="P94" s="32"/>
      <c r="Q94" s="24"/>
      <c r="R94" s="32"/>
      <c r="S94" s="24"/>
      <c r="T94" s="32"/>
      <c r="U94" s="24"/>
      <c r="V94" s="32"/>
      <c r="W94" s="24"/>
      <c r="X94" s="32"/>
      <c r="Y94" s="24"/>
    </row>
    <row r="95" spans="1:25" x14ac:dyDescent="0.25">
      <c r="A95" s="54">
        <v>92</v>
      </c>
      <c r="B95" s="44">
        <v>560235</v>
      </c>
      <c r="C95" s="37" t="s">
        <v>91</v>
      </c>
      <c r="D95" s="67"/>
      <c r="E95" s="25"/>
      <c r="F95" s="67"/>
      <c r="G95" s="25"/>
      <c r="H95" s="67"/>
      <c r="I95" s="25"/>
      <c r="J95" s="67">
        <v>746735</v>
      </c>
      <c r="K95" s="25">
        <v>353</v>
      </c>
      <c r="L95" s="32"/>
      <c r="M95" s="24"/>
      <c r="N95" s="32"/>
      <c r="O95" s="24"/>
      <c r="P95" s="32"/>
      <c r="Q95" s="24"/>
      <c r="R95" s="32"/>
      <c r="S95" s="24"/>
      <c r="T95" s="32"/>
      <c r="U95" s="24"/>
      <c r="V95" s="32"/>
      <c r="W95" s="24"/>
      <c r="X95" s="32"/>
      <c r="Y95" s="24"/>
    </row>
    <row r="96" spans="1:25" hidden="1" x14ac:dyDescent="0.25">
      <c r="A96" s="54">
        <v>93</v>
      </c>
      <c r="B96" s="44">
        <v>560238</v>
      </c>
      <c r="C96" s="47" t="s">
        <v>92</v>
      </c>
      <c r="D96" s="67"/>
      <c r="E96" s="25"/>
      <c r="F96" s="67"/>
      <c r="G96" s="25"/>
      <c r="H96" s="67"/>
      <c r="I96" s="25"/>
      <c r="J96" s="67"/>
      <c r="K96" s="25"/>
      <c r="L96" s="32"/>
      <c r="M96" s="24"/>
      <c r="N96" s="32"/>
      <c r="O96" s="24"/>
      <c r="P96" s="32"/>
      <c r="Q96" s="24"/>
      <c r="R96" s="32"/>
      <c r="S96" s="24"/>
      <c r="T96" s="32"/>
      <c r="U96" s="24"/>
      <c r="V96" s="32"/>
      <c r="W96" s="24"/>
      <c r="X96" s="32"/>
      <c r="Y96" s="24"/>
    </row>
    <row r="97" spans="1:25" x14ac:dyDescent="0.25">
      <c r="A97" s="54">
        <v>94</v>
      </c>
      <c r="B97" s="44">
        <v>560243</v>
      </c>
      <c r="C97" s="48" t="s">
        <v>93</v>
      </c>
      <c r="D97" s="67">
        <v>4650165</v>
      </c>
      <c r="E97" s="25">
        <v>2251</v>
      </c>
      <c r="F97" s="194">
        <v>32990423</v>
      </c>
      <c r="G97" s="195">
        <v>9768</v>
      </c>
      <c r="H97" s="67"/>
      <c r="I97" s="25"/>
      <c r="J97" s="67"/>
      <c r="K97" s="25"/>
      <c r="L97" s="32"/>
      <c r="M97" s="24"/>
      <c r="N97" s="32"/>
      <c r="O97" s="24"/>
      <c r="P97" s="32"/>
      <c r="Q97" s="24"/>
      <c r="R97" s="32"/>
      <c r="S97" s="24"/>
      <c r="T97" s="32"/>
      <c r="U97" s="24"/>
      <c r="V97" s="32"/>
      <c r="W97" s="24"/>
      <c r="X97" s="32"/>
      <c r="Y97" s="24"/>
    </row>
    <row r="98" spans="1:25" hidden="1" x14ac:dyDescent="0.25">
      <c r="A98" s="54">
        <v>95</v>
      </c>
      <c r="B98" s="43">
        <v>560254</v>
      </c>
      <c r="C98" s="47" t="s">
        <v>94</v>
      </c>
      <c r="D98" s="67"/>
      <c r="E98" s="25"/>
      <c r="F98" s="67"/>
      <c r="G98" s="25"/>
      <c r="H98" s="67"/>
      <c r="I98" s="25"/>
      <c r="J98" s="67"/>
      <c r="K98" s="25"/>
      <c r="L98" s="32"/>
      <c r="M98" s="24"/>
      <c r="N98" s="32"/>
      <c r="O98" s="24"/>
      <c r="P98" s="32"/>
      <c r="Q98" s="24"/>
      <c r="R98" s="32"/>
      <c r="S98" s="24"/>
      <c r="T98" s="32"/>
      <c r="U98" s="24"/>
      <c r="V98" s="32"/>
      <c r="W98" s="24"/>
      <c r="X98" s="32"/>
      <c r="Y98" s="24"/>
    </row>
    <row r="99" spans="1:25" x14ac:dyDescent="0.25">
      <c r="A99" s="54">
        <v>96</v>
      </c>
      <c r="B99" s="43">
        <v>560257</v>
      </c>
      <c r="C99" s="39" t="s">
        <v>95</v>
      </c>
      <c r="D99" s="66"/>
      <c r="E99" s="23"/>
      <c r="F99" s="66">
        <v>10113682</v>
      </c>
      <c r="G99" s="23">
        <v>2668</v>
      </c>
      <c r="H99" s="66"/>
      <c r="I99" s="23"/>
      <c r="J99" s="66"/>
      <c r="K99" s="23"/>
      <c r="L99" s="32"/>
      <c r="M99" s="24"/>
      <c r="N99" s="32"/>
      <c r="O99" s="24"/>
      <c r="P99" s="32"/>
      <c r="Q99" s="24"/>
      <c r="R99" s="32"/>
      <c r="S99" s="24"/>
      <c r="T99" s="32"/>
      <c r="U99" s="24"/>
      <c r="V99" s="32"/>
      <c r="W99" s="24"/>
      <c r="X99" s="32"/>
      <c r="Y99" s="24"/>
    </row>
    <row r="100" spans="1:25" x14ac:dyDescent="0.25">
      <c r="A100" s="54">
        <v>97</v>
      </c>
      <c r="B100" s="40">
        <v>560258</v>
      </c>
      <c r="C100" s="41" t="s">
        <v>96</v>
      </c>
      <c r="D100" s="66"/>
      <c r="E100" s="23"/>
      <c r="F100" s="66">
        <v>15271106</v>
      </c>
      <c r="G100" s="23">
        <v>3700</v>
      </c>
      <c r="H100" s="66"/>
      <c r="I100" s="23"/>
      <c r="J100" s="66"/>
      <c r="K100" s="23"/>
      <c r="L100" s="32"/>
      <c r="M100" s="24"/>
      <c r="N100" s="32"/>
      <c r="O100" s="24"/>
      <c r="P100" s="32"/>
      <c r="Q100" s="24"/>
      <c r="R100" s="32"/>
      <c r="S100" s="24"/>
      <c r="T100" s="32"/>
      <c r="U100" s="24"/>
      <c r="V100" s="32"/>
      <c r="W100" s="24"/>
      <c r="X100" s="32"/>
      <c r="Y100" s="24"/>
    </row>
    <row r="101" spans="1:25" x14ac:dyDescent="0.25">
      <c r="A101" s="54">
        <v>98</v>
      </c>
      <c r="B101" s="36">
        <v>560101</v>
      </c>
      <c r="C101" s="37" t="s">
        <v>97</v>
      </c>
      <c r="D101" s="67">
        <v>75020</v>
      </c>
      <c r="E101" s="25">
        <v>40</v>
      </c>
      <c r="F101" s="67"/>
      <c r="G101" s="25"/>
      <c r="H101" s="67">
        <v>79456.59</v>
      </c>
      <c r="I101" s="25">
        <v>95</v>
      </c>
      <c r="J101" s="67">
        <v>105745</v>
      </c>
      <c r="K101" s="25">
        <v>60</v>
      </c>
      <c r="L101" s="32"/>
      <c r="M101" s="24"/>
      <c r="N101" s="32"/>
      <c r="O101" s="24"/>
      <c r="P101" s="32"/>
      <c r="Q101" s="24"/>
      <c r="R101" s="32"/>
      <c r="S101" s="24"/>
      <c r="T101" s="32"/>
      <c r="U101" s="24"/>
      <c r="V101" s="32"/>
      <c r="W101" s="24"/>
      <c r="X101" s="32"/>
      <c r="Y101" s="24"/>
    </row>
    <row r="102" spans="1:25" hidden="1" x14ac:dyDescent="0.25">
      <c r="A102" s="54">
        <v>99</v>
      </c>
      <c r="B102" s="36">
        <v>560152</v>
      </c>
      <c r="C102" s="37" t="s">
        <v>98</v>
      </c>
      <c r="D102" s="70"/>
      <c r="E102" s="29"/>
      <c r="F102" s="70"/>
      <c r="G102" s="29"/>
      <c r="H102" s="70"/>
      <c r="I102" s="29"/>
      <c r="J102" s="70"/>
      <c r="K102" s="29"/>
      <c r="L102" s="32"/>
      <c r="M102" s="24"/>
      <c r="N102" s="32"/>
      <c r="O102" s="24"/>
      <c r="P102" s="32"/>
      <c r="Q102" s="24"/>
      <c r="R102" s="32"/>
      <c r="S102" s="24"/>
      <c r="T102" s="32"/>
      <c r="U102" s="24"/>
      <c r="V102" s="32"/>
      <c r="W102" s="24"/>
      <c r="X102" s="32"/>
      <c r="Y102" s="24"/>
    </row>
    <row r="103" spans="1:25" x14ac:dyDescent="0.25">
      <c r="A103" s="54">
        <v>100</v>
      </c>
      <c r="B103" s="122">
        <v>560276</v>
      </c>
      <c r="C103" s="123" t="s">
        <v>99</v>
      </c>
      <c r="D103" s="70"/>
      <c r="E103" s="29"/>
      <c r="F103" s="70">
        <v>11520571</v>
      </c>
      <c r="G103" s="73">
        <v>2800</v>
      </c>
      <c r="H103" s="70"/>
      <c r="I103" s="29"/>
      <c r="J103" s="70"/>
      <c r="K103" s="29"/>
      <c r="L103" s="32"/>
      <c r="M103" s="24"/>
      <c r="N103" s="32"/>
      <c r="O103" s="24"/>
      <c r="P103" s="32"/>
      <c r="Q103" s="24"/>
      <c r="R103" s="32"/>
      <c r="S103" s="24"/>
      <c r="T103" s="32"/>
      <c r="U103" s="24"/>
      <c r="V103" s="32"/>
      <c r="W103" s="24"/>
      <c r="X103" s="32"/>
      <c r="Y103" s="24"/>
    </row>
    <row r="104" spans="1:25" hidden="1" x14ac:dyDescent="0.25">
      <c r="A104" s="54">
        <v>101</v>
      </c>
      <c r="B104" s="122">
        <v>560277</v>
      </c>
      <c r="C104" s="123" t="s">
        <v>100</v>
      </c>
      <c r="D104" s="70"/>
      <c r="E104" s="29"/>
      <c r="F104" s="70"/>
      <c r="G104" s="29"/>
      <c r="H104" s="70"/>
      <c r="I104" s="29"/>
      <c r="J104" s="70"/>
      <c r="K104" s="29"/>
      <c r="L104" s="32"/>
      <c r="M104" s="24"/>
      <c r="N104" s="32"/>
      <c r="O104" s="24"/>
      <c r="P104" s="32"/>
      <c r="Q104" s="24"/>
      <c r="R104" s="32"/>
      <c r="S104" s="24"/>
      <c r="T104" s="32"/>
      <c r="U104" s="24"/>
      <c r="V104" s="32"/>
      <c r="W104" s="24"/>
      <c r="X104" s="32"/>
      <c r="Y104" s="24"/>
    </row>
    <row r="105" spans="1:25" x14ac:dyDescent="0.25">
      <c r="A105" s="54">
        <v>102</v>
      </c>
      <c r="B105" s="38">
        <v>560283</v>
      </c>
      <c r="C105" s="39" t="s">
        <v>101</v>
      </c>
      <c r="D105" s="70"/>
      <c r="E105" s="29"/>
      <c r="F105" s="70"/>
      <c r="G105" s="29"/>
      <c r="H105" s="70">
        <v>5104006.59</v>
      </c>
      <c r="I105" s="29">
        <v>5500</v>
      </c>
      <c r="J105" s="70"/>
      <c r="K105" s="29"/>
      <c r="L105" s="32"/>
      <c r="M105" s="24"/>
      <c r="N105" s="32"/>
      <c r="O105" s="24"/>
      <c r="P105" s="32"/>
      <c r="Q105" s="24"/>
      <c r="R105" s="32"/>
      <c r="S105" s="24"/>
      <c r="T105" s="32"/>
      <c r="U105" s="24"/>
      <c r="V105" s="32"/>
      <c r="W105" s="24"/>
      <c r="X105" s="32"/>
      <c r="Y105" s="24"/>
    </row>
    <row r="106" spans="1:25" hidden="1" x14ac:dyDescent="0.25">
      <c r="A106" s="54">
        <v>103</v>
      </c>
      <c r="B106" s="38">
        <v>560319</v>
      </c>
      <c r="C106" s="39" t="s">
        <v>102</v>
      </c>
      <c r="D106" s="70"/>
      <c r="E106" s="29"/>
      <c r="F106" s="70"/>
      <c r="G106" s="29"/>
      <c r="H106" s="70"/>
      <c r="I106" s="29"/>
      <c r="J106" s="70"/>
      <c r="K106" s="29"/>
      <c r="L106" s="32"/>
      <c r="M106" s="24"/>
      <c r="N106" s="32"/>
      <c r="O106" s="24"/>
      <c r="P106" s="32"/>
      <c r="Q106" s="24"/>
      <c r="R106" s="32">
        <v>8478856.8599999994</v>
      </c>
      <c r="S106" s="24">
        <v>1095</v>
      </c>
      <c r="T106" s="32"/>
      <c r="U106" s="24"/>
      <c r="V106" s="32"/>
      <c r="W106" s="24"/>
      <c r="X106" s="32"/>
      <c r="Y106" s="24"/>
    </row>
    <row r="107" spans="1:25" x14ac:dyDescent="0.25">
      <c r="A107" s="54">
        <v>104</v>
      </c>
      <c r="B107" s="36">
        <v>560203</v>
      </c>
      <c r="C107" s="37" t="s">
        <v>103</v>
      </c>
      <c r="D107" s="70"/>
      <c r="E107" s="29"/>
      <c r="F107" s="70">
        <v>8516506</v>
      </c>
      <c r="G107" s="73">
        <v>1517</v>
      </c>
      <c r="H107" s="70"/>
      <c r="I107" s="29"/>
      <c r="J107" s="70"/>
      <c r="K107" s="29"/>
      <c r="L107" s="32"/>
      <c r="M107" s="24"/>
      <c r="N107" s="32"/>
      <c r="O107" s="24"/>
      <c r="P107" s="32"/>
      <c r="Q107" s="24"/>
      <c r="R107" s="32"/>
      <c r="S107" s="24"/>
      <c r="T107" s="32"/>
      <c r="U107" s="24"/>
      <c r="V107" s="32"/>
      <c r="W107" s="24"/>
      <c r="X107" s="32"/>
      <c r="Y107" s="24"/>
    </row>
    <row r="108" spans="1:25" hidden="1" x14ac:dyDescent="0.25">
      <c r="A108" s="54">
        <v>105</v>
      </c>
      <c r="B108" s="38">
        <v>560321</v>
      </c>
      <c r="C108" s="37" t="s">
        <v>104</v>
      </c>
      <c r="D108" s="69"/>
      <c r="E108" s="27"/>
      <c r="F108" s="69"/>
      <c r="G108" s="27"/>
      <c r="H108" s="69"/>
      <c r="I108" s="27"/>
      <c r="J108" s="69"/>
      <c r="K108" s="27"/>
      <c r="L108" s="32"/>
      <c r="M108" s="24"/>
      <c r="N108" s="32"/>
      <c r="O108" s="24"/>
      <c r="P108" s="32"/>
      <c r="Q108" s="24"/>
      <c r="R108" s="32"/>
      <c r="S108" s="24"/>
      <c r="T108" s="32"/>
      <c r="U108" s="24"/>
      <c r="V108" s="32"/>
      <c r="W108" s="24"/>
      <c r="X108" s="32"/>
      <c r="Y108" s="24"/>
    </row>
    <row r="109" spans="1:25" x14ac:dyDescent="0.25">
      <c r="A109" s="54">
        <v>106</v>
      </c>
      <c r="B109" s="38">
        <v>560323</v>
      </c>
      <c r="C109" s="41" t="s">
        <v>105</v>
      </c>
      <c r="D109" s="67"/>
      <c r="E109" s="25"/>
      <c r="F109" s="194">
        <v>11917198.619999999</v>
      </c>
      <c r="G109" s="195">
        <v>3022</v>
      </c>
      <c r="H109" s="67"/>
      <c r="I109" s="25"/>
      <c r="J109" s="67"/>
      <c r="K109" s="25"/>
      <c r="L109" s="32"/>
      <c r="M109" s="24"/>
      <c r="N109" s="32"/>
      <c r="O109" s="24"/>
      <c r="P109" s="32"/>
      <c r="Q109" s="24"/>
      <c r="R109" s="32"/>
      <c r="S109" s="24"/>
      <c r="T109" s="32"/>
      <c r="U109" s="24"/>
      <c r="V109" s="32"/>
      <c r="W109" s="24"/>
      <c r="X109" s="32"/>
      <c r="Y109" s="24"/>
    </row>
    <row r="110" spans="1:25" hidden="1" x14ac:dyDescent="0.25">
      <c r="A110" s="54">
        <v>107</v>
      </c>
      <c r="B110" s="124">
        <v>560328</v>
      </c>
      <c r="C110" s="125" t="s">
        <v>106</v>
      </c>
      <c r="D110" s="67"/>
      <c r="E110" s="25"/>
      <c r="F110" s="67"/>
      <c r="G110" s="25"/>
      <c r="H110" s="67"/>
      <c r="I110" s="25"/>
      <c r="J110" s="67"/>
      <c r="K110" s="25"/>
      <c r="L110" s="32"/>
      <c r="M110" s="24"/>
      <c r="N110" s="32"/>
      <c r="O110" s="24"/>
      <c r="P110" s="32"/>
      <c r="Q110" s="24"/>
      <c r="R110" s="32"/>
      <c r="S110" s="24"/>
      <c r="T110" s="32"/>
      <c r="U110" s="24"/>
      <c r="V110" s="32"/>
      <c r="W110" s="24"/>
      <c r="X110" s="32"/>
      <c r="Y110" s="24"/>
    </row>
    <row r="111" spans="1:25" hidden="1" x14ac:dyDescent="0.25">
      <c r="A111" s="54">
        <v>108</v>
      </c>
      <c r="B111" s="38">
        <v>560330</v>
      </c>
      <c r="C111" s="49" t="s">
        <v>107</v>
      </c>
      <c r="D111" s="66"/>
      <c r="E111" s="23"/>
      <c r="F111" s="66"/>
      <c r="G111" s="23"/>
      <c r="H111" s="66"/>
      <c r="I111" s="23"/>
      <c r="J111" s="66"/>
      <c r="K111" s="23"/>
      <c r="L111" s="32"/>
      <c r="M111" s="24"/>
      <c r="N111" s="32"/>
      <c r="O111" s="24"/>
      <c r="P111" s="32"/>
      <c r="Q111" s="24"/>
      <c r="R111" s="32"/>
      <c r="S111" s="24"/>
      <c r="T111" s="32"/>
      <c r="U111" s="24"/>
      <c r="V111" s="32"/>
      <c r="W111" s="24"/>
      <c r="X111" s="32"/>
      <c r="Y111" s="24"/>
    </row>
    <row r="112" spans="1:25" hidden="1" x14ac:dyDescent="0.25">
      <c r="A112" s="54">
        <v>109</v>
      </c>
      <c r="B112" s="38">
        <v>560279</v>
      </c>
      <c r="C112" s="39" t="s">
        <v>108</v>
      </c>
      <c r="D112" s="67"/>
      <c r="E112" s="25"/>
      <c r="F112" s="67"/>
      <c r="G112" s="25"/>
      <c r="H112" s="67"/>
      <c r="I112" s="25"/>
      <c r="J112" s="67"/>
      <c r="K112" s="25"/>
      <c r="L112" s="32"/>
      <c r="M112" s="24"/>
      <c r="N112" s="32"/>
      <c r="O112" s="24"/>
      <c r="P112" s="32"/>
      <c r="Q112" s="24"/>
      <c r="R112" s="32"/>
      <c r="S112" s="24"/>
      <c r="T112" s="32"/>
      <c r="U112" s="24"/>
      <c r="V112" s="32"/>
      <c r="W112" s="24"/>
      <c r="X112" s="32"/>
      <c r="Y112" s="24"/>
    </row>
    <row r="113" spans="1:27" s="22" customFormat="1" x14ac:dyDescent="0.25">
      <c r="A113" s="54">
        <v>110</v>
      </c>
      <c r="B113" s="38">
        <v>560332</v>
      </c>
      <c r="C113" s="39" t="s">
        <v>109</v>
      </c>
      <c r="D113" s="68"/>
      <c r="E113" s="26"/>
      <c r="F113" s="68"/>
      <c r="G113" s="26"/>
      <c r="H113" s="68">
        <v>8248003.3799999999</v>
      </c>
      <c r="I113" s="26">
        <v>9000</v>
      </c>
      <c r="J113" s="68">
        <v>11628904</v>
      </c>
      <c r="K113" s="26">
        <v>5000</v>
      </c>
      <c r="L113" s="33"/>
      <c r="M113" s="30"/>
      <c r="N113" s="33"/>
      <c r="O113" s="30"/>
      <c r="P113" s="33"/>
      <c r="Q113" s="30"/>
      <c r="R113" s="33"/>
      <c r="S113" s="30"/>
      <c r="T113" s="33"/>
      <c r="U113" s="30"/>
      <c r="V113" s="33"/>
      <c r="W113" s="30"/>
      <c r="X113" s="33"/>
      <c r="Y113" s="30"/>
    </row>
    <row r="114" spans="1:27" hidden="1" x14ac:dyDescent="0.25">
      <c r="A114" s="54">
        <v>111</v>
      </c>
      <c r="B114" s="38">
        <v>560337</v>
      </c>
      <c r="C114" s="39" t="s">
        <v>110</v>
      </c>
      <c r="D114" s="68"/>
      <c r="E114" s="26"/>
      <c r="F114" s="68"/>
      <c r="G114" s="26"/>
      <c r="H114" s="68"/>
      <c r="I114" s="26"/>
      <c r="J114" s="68"/>
      <c r="K114" s="26"/>
      <c r="L114" s="32"/>
      <c r="M114" s="24"/>
      <c r="N114" s="32"/>
      <c r="O114" s="24"/>
      <c r="P114" s="32"/>
      <c r="Q114" s="24"/>
      <c r="R114" s="32"/>
      <c r="S114" s="24"/>
      <c r="T114" s="32"/>
      <c r="U114" s="24"/>
      <c r="V114" s="32"/>
      <c r="W114" s="24"/>
      <c r="X114" s="32"/>
      <c r="Y114" s="24"/>
    </row>
    <row r="115" spans="1:27" hidden="1" x14ac:dyDescent="0.25">
      <c r="A115" s="54">
        <v>112</v>
      </c>
      <c r="B115" s="122">
        <v>560339</v>
      </c>
      <c r="C115" s="123" t="s">
        <v>111</v>
      </c>
      <c r="D115" s="66"/>
      <c r="E115" s="23"/>
      <c r="F115" s="66"/>
      <c r="G115" s="23"/>
      <c r="H115" s="66"/>
      <c r="I115" s="23"/>
      <c r="J115" s="66"/>
      <c r="K115" s="23"/>
      <c r="L115" s="32"/>
      <c r="M115" s="24"/>
      <c r="N115" s="32"/>
      <c r="O115" s="24"/>
      <c r="P115" s="32"/>
      <c r="Q115" s="24"/>
      <c r="R115" s="32"/>
      <c r="S115" s="24"/>
      <c r="T115" s="32"/>
      <c r="U115" s="24"/>
      <c r="V115" s="32"/>
      <c r="W115" s="24"/>
      <c r="X115" s="32"/>
      <c r="Y115" s="24"/>
    </row>
    <row r="116" spans="1:27" hidden="1" x14ac:dyDescent="0.25">
      <c r="A116" s="54">
        <v>113</v>
      </c>
      <c r="B116" s="122">
        <v>560340</v>
      </c>
      <c r="C116" s="123" t="s">
        <v>112</v>
      </c>
      <c r="D116" s="66"/>
      <c r="E116" s="23"/>
      <c r="F116" s="66"/>
      <c r="G116" s="23"/>
      <c r="H116" s="66"/>
      <c r="I116" s="23"/>
      <c r="J116" s="66"/>
      <c r="K116" s="23"/>
      <c r="L116" s="32"/>
      <c r="M116" s="24"/>
      <c r="N116" s="32"/>
      <c r="O116" s="24"/>
      <c r="P116" s="32"/>
      <c r="Q116" s="24"/>
      <c r="R116" s="32"/>
      <c r="S116" s="24"/>
      <c r="T116" s="32"/>
      <c r="U116" s="24"/>
      <c r="V116" s="32"/>
      <c r="W116" s="24"/>
      <c r="X116" s="32"/>
      <c r="Y116" s="24"/>
    </row>
    <row r="117" spans="1:27" hidden="1" x14ac:dyDescent="0.25">
      <c r="A117" s="54">
        <v>114</v>
      </c>
      <c r="B117" s="122">
        <v>560341</v>
      </c>
      <c r="C117" s="123" t="s">
        <v>113</v>
      </c>
      <c r="D117" s="67"/>
      <c r="E117" s="25"/>
      <c r="F117" s="67"/>
      <c r="G117" s="25"/>
      <c r="H117" s="67"/>
      <c r="I117" s="25"/>
      <c r="J117" s="67"/>
      <c r="K117" s="25"/>
      <c r="L117" s="32"/>
      <c r="M117" s="24"/>
      <c r="N117" s="32"/>
      <c r="O117" s="24"/>
      <c r="P117" s="32"/>
      <c r="Q117" s="24"/>
      <c r="R117" s="32"/>
      <c r="S117" s="24"/>
      <c r="T117" s="32"/>
      <c r="U117" s="24"/>
      <c r="V117" s="32"/>
      <c r="W117" s="24"/>
      <c r="X117" s="32"/>
      <c r="Y117" s="24"/>
    </row>
    <row r="118" spans="1:27" x14ac:dyDescent="0.25">
      <c r="A118" s="161"/>
      <c r="B118" s="253" t="s">
        <v>213</v>
      </c>
      <c r="C118" s="254"/>
      <c r="D118" s="162">
        <f t="shared" ref="D118:Y118" si="0">SUM(D4:D117)</f>
        <v>332773298</v>
      </c>
      <c r="E118" s="163">
        <f t="shared" si="0"/>
        <v>162176</v>
      </c>
      <c r="F118" s="162">
        <f t="shared" si="0"/>
        <v>238662362</v>
      </c>
      <c r="G118" s="163">
        <f t="shared" si="0"/>
        <v>61659</v>
      </c>
      <c r="H118" s="162">
        <f t="shared" si="0"/>
        <v>196361850</v>
      </c>
      <c r="I118" s="163">
        <f t="shared" si="0"/>
        <v>214158</v>
      </c>
      <c r="J118" s="162">
        <f t="shared" si="0"/>
        <v>271771302</v>
      </c>
      <c r="K118" s="163">
        <f t="shared" si="0"/>
        <v>132692</v>
      </c>
      <c r="L118" s="162">
        <f t="shared" si="0"/>
        <v>61428335</v>
      </c>
      <c r="M118" s="163">
        <f t="shared" si="0"/>
        <v>38742</v>
      </c>
      <c r="N118" s="162">
        <f t="shared" si="0"/>
        <v>30187830</v>
      </c>
      <c r="O118" s="163">
        <f t="shared" si="0"/>
        <v>9860</v>
      </c>
      <c r="P118" s="162">
        <f t="shared" si="0"/>
        <v>0</v>
      </c>
      <c r="Q118" s="163">
        <f t="shared" si="0"/>
        <v>0</v>
      </c>
      <c r="R118" s="162">
        <f t="shared" si="0"/>
        <v>8478856.8599999994</v>
      </c>
      <c r="S118" s="163">
        <f t="shared" si="0"/>
        <v>1095</v>
      </c>
      <c r="T118" s="162">
        <f t="shared" si="0"/>
        <v>31629781.420000002</v>
      </c>
      <c r="U118" s="163">
        <f t="shared" si="0"/>
        <v>10185</v>
      </c>
      <c r="V118" s="162">
        <f t="shared" si="0"/>
        <v>0</v>
      </c>
      <c r="W118" s="163">
        <f t="shared" si="0"/>
        <v>0</v>
      </c>
      <c r="X118" s="162">
        <f t="shared" si="0"/>
        <v>5799900</v>
      </c>
      <c r="Y118" s="163">
        <f t="shared" si="0"/>
        <v>3495</v>
      </c>
      <c r="Z118" s="31">
        <f>D118+F118+H118+J118+L118+N118+P118+R118+T118+V118+X118</f>
        <v>1177093515.28</v>
      </c>
      <c r="AA118" s="169">
        <f>E118+G118+I118+K118+M118+O118+Q118+S118+U118+W118+Y118</f>
        <v>634062</v>
      </c>
    </row>
    <row r="119" spans="1:27" x14ac:dyDescent="0.25">
      <c r="A119" s="161"/>
      <c r="B119" s="253" t="s">
        <v>212</v>
      </c>
      <c r="C119" s="254"/>
      <c r="D119" s="32">
        <v>3678902</v>
      </c>
      <c r="E119" s="24">
        <v>1079</v>
      </c>
      <c r="F119" s="32">
        <v>1634138</v>
      </c>
      <c r="G119" s="24">
        <v>329</v>
      </c>
      <c r="H119" s="32">
        <v>543550</v>
      </c>
      <c r="I119" s="24">
        <v>523</v>
      </c>
      <c r="J119" s="32">
        <v>702798</v>
      </c>
      <c r="K119" s="24">
        <v>378</v>
      </c>
      <c r="L119" s="32">
        <v>2365165</v>
      </c>
      <c r="M119" s="24">
        <v>448</v>
      </c>
      <c r="N119" s="32">
        <v>462270</v>
      </c>
      <c r="O119" s="24">
        <v>23</v>
      </c>
      <c r="P119" s="32">
        <v>152774800</v>
      </c>
      <c r="Q119" s="24">
        <v>3904</v>
      </c>
      <c r="R119" s="32">
        <v>24594143.140000001</v>
      </c>
      <c r="S119" s="24">
        <v>1704</v>
      </c>
      <c r="T119" s="32"/>
      <c r="U119" s="24"/>
      <c r="V119" s="32">
        <v>19465400</v>
      </c>
      <c r="W119" s="24">
        <v>1214</v>
      </c>
      <c r="X119" s="32"/>
      <c r="Y119" s="24"/>
      <c r="Z119" s="31">
        <f>D119+F119+H119+J119+L119+N119+P119+R119+T119+V119+X119</f>
        <v>206221166.13999999</v>
      </c>
      <c r="AA119" s="169">
        <f>E119+G119+I119+K119+M119+O119+Q119+S119+U119+W119+Y119</f>
        <v>9602</v>
      </c>
    </row>
    <row r="120" spans="1:27" x14ac:dyDescent="0.25">
      <c r="A120" s="166"/>
      <c r="B120" s="167"/>
      <c r="C120" s="168"/>
      <c r="D120" s="31">
        <f>D118+D119</f>
        <v>336452200</v>
      </c>
      <c r="E120" s="169">
        <f>E118+E119</f>
        <v>163255</v>
      </c>
      <c r="F120" s="31">
        <f t="shared" ref="F120:U120" si="1">F118+F119</f>
        <v>240296500</v>
      </c>
      <c r="G120" s="169">
        <f t="shared" si="1"/>
        <v>61988</v>
      </c>
      <c r="H120" s="31">
        <f t="shared" si="1"/>
        <v>196905400</v>
      </c>
      <c r="I120" s="169">
        <f t="shared" si="1"/>
        <v>214681</v>
      </c>
      <c r="J120" s="31">
        <f t="shared" ref="J120" si="2">J118+J119</f>
        <v>272474100</v>
      </c>
      <c r="K120" s="169">
        <f t="shared" ref="K120" si="3">K118+K119</f>
        <v>133070</v>
      </c>
      <c r="L120" s="31">
        <f t="shared" si="1"/>
        <v>63793500</v>
      </c>
      <c r="M120" s="169">
        <f t="shared" si="1"/>
        <v>39190</v>
      </c>
      <c r="N120" s="31">
        <f t="shared" si="1"/>
        <v>30650100</v>
      </c>
      <c r="O120" s="169">
        <f t="shared" si="1"/>
        <v>9883</v>
      </c>
      <c r="P120" s="31">
        <f t="shared" si="1"/>
        <v>152774800</v>
      </c>
      <c r="Q120" s="169">
        <f t="shared" si="1"/>
        <v>3904</v>
      </c>
      <c r="R120" s="31">
        <f t="shared" si="1"/>
        <v>33073000</v>
      </c>
      <c r="S120" s="169">
        <f t="shared" si="1"/>
        <v>2799</v>
      </c>
      <c r="T120" s="31">
        <f t="shared" si="1"/>
        <v>31629781.420000002</v>
      </c>
      <c r="U120" s="169">
        <f t="shared" si="1"/>
        <v>10185</v>
      </c>
      <c r="V120" s="31">
        <f t="shared" ref="V120:Y120" si="4">V118+V119</f>
        <v>19465400</v>
      </c>
      <c r="W120" s="169">
        <f t="shared" si="4"/>
        <v>1214</v>
      </c>
      <c r="X120" s="31">
        <f t="shared" si="4"/>
        <v>5799900</v>
      </c>
      <c r="Y120" s="169">
        <f t="shared" si="4"/>
        <v>3495</v>
      </c>
    </row>
    <row r="121" spans="1:27" x14ac:dyDescent="0.25">
      <c r="A121" s="166"/>
      <c r="B121" s="167"/>
      <c r="C121" s="168"/>
    </row>
  </sheetData>
  <mergeCells count="18">
    <mergeCell ref="D1:L1"/>
    <mergeCell ref="A2:A3"/>
    <mergeCell ref="B2:B3"/>
    <mergeCell ref="C2:C3"/>
    <mergeCell ref="J2:K2"/>
    <mergeCell ref="D2:E2"/>
    <mergeCell ref="F2:G2"/>
    <mergeCell ref="H2:I2"/>
    <mergeCell ref="V2:W2"/>
    <mergeCell ref="X2:Y2"/>
    <mergeCell ref="R2:S2"/>
    <mergeCell ref="T2:U2"/>
    <mergeCell ref="N1:X1"/>
    <mergeCell ref="B118:C118"/>
    <mergeCell ref="B119:C119"/>
    <mergeCell ref="L2:M2"/>
    <mergeCell ref="P2:Q2"/>
    <mergeCell ref="N2:O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0"/>
  <sheetViews>
    <sheetView tabSelected="1" view="pageBreakPreview" zoomScale="80" zoomScaleNormal="100" zoomScaleSheetLayoutView="80" workbookViewId="0">
      <pane xSplit="3" ySplit="3" topLeftCell="Z53" activePane="bottomRight" state="frozen"/>
      <selection pane="topRight" activeCell="D1" sqref="D1"/>
      <selection pane="bottomLeft" activeCell="A5" sqref="A5"/>
      <selection pane="bottomRight" activeCell="AC125" sqref="AC125"/>
    </sheetView>
  </sheetViews>
  <sheetFormatPr defaultColWidth="9.140625" defaultRowHeight="15.75" x14ac:dyDescent="0.25"/>
  <cols>
    <col min="1" max="1" width="5.42578125" style="13" customWidth="1"/>
    <col min="2" max="2" width="9.140625" style="34"/>
    <col min="3" max="3" width="44" style="35" customWidth="1"/>
    <col min="4" max="4" width="15.28515625" style="31" customWidth="1"/>
    <col min="5" max="5" width="14.85546875" style="169" customWidth="1"/>
    <col min="6" max="6" width="15.5703125" style="31" customWidth="1"/>
    <col min="7" max="7" width="13.28515625" style="169" customWidth="1"/>
    <col min="8" max="8" width="14.7109375" style="31" customWidth="1"/>
    <col min="9" max="9" width="13.7109375" style="169" customWidth="1"/>
    <col min="10" max="10" width="15.7109375" style="18" customWidth="1"/>
    <col min="11" max="11" width="13.5703125" style="169" customWidth="1"/>
    <col min="12" max="12" width="16" style="31" customWidth="1"/>
    <col min="13" max="13" width="9.140625" style="169"/>
    <col min="14" max="14" width="16.7109375" style="31" customWidth="1"/>
    <col min="15" max="15" width="9.140625" style="169"/>
    <col min="16" max="16" width="14.7109375" style="31" customWidth="1"/>
    <col min="17" max="17" width="9.140625" style="169"/>
    <col min="18" max="18" width="17" style="31" customWidth="1"/>
    <col min="19" max="19" width="9.42578125" style="169" customWidth="1"/>
    <col min="20" max="20" width="9.140625" style="169"/>
    <col min="21" max="21" width="12.5703125" style="31" customWidth="1"/>
    <col min="22" max="22" width="9.140625" style="169"/>
    <col min="23" max="23" width="14.7109375" style="31" customWidth="1"/>
    <col min="24" max="24" width="9.140625" style="169"/>
    <col min="25" max="25" width="15.7109375" style="31" customWidth="1"/>
    <col min="26" max="26" width="12.140625" style="169" customWidth="1"/>
    <col min="27" max="27" width="16.85546875" style="31" customWidth="1"/>
    <col min="28" max="28" width="11.85546875" style="169" customWidth="1"/>
    <col min="29" max="29" width="14.28515625" style="31" customWidth="1"/>
    <col min="30" max="30" width="12.42578125" style="169" customWidth="1"/>
    <col min="31" max="31" width="14.28515625" style="31" customWidth="1"/>
    <col min="32" max="32" width="9.140625" style="169"/>
    <col min="33" max="33" width="14.42578125" style="31" customWidth="1"/>
    <col min="34" max="34" width="9.7109375" style="169" customWidth="1"/>
    <col min="35" max="35" width="12.85546875" style="169" customWidth="1"/>
    <col min="36" max="36" width="14.7109375" style="31" customWidth="1"/>
    <col min="37" max="37" width="9.7109375" style="169" customWidth="1"/>
    <col min="38" max="38" width="9.140625" style="169"/>
    <col min="39" max="39" width="14.7109375" style="31" customWidth="1"/>
    <col min="40" max="40" width="11.5703125" style="169" bestFit="1" customWidth="1"/>
    <col min="41" max="41" width="15.28515625" style="31" customWidth="1"/>
    <col min="42" max="42" width="9.140625" style="169"/>
    <col min="43" max="43" width="17.140625" style="31" customWidth="1"/>
    <col min="44" max="44" width="9.140625" style="169"/>
    <col min="45" max="45" width="16.42578125" style="18" bestFit="1" customWidth="1"/>
    <col min="46" max="46" width="11.42578125" style="18" bestFit="1" customWidth="1"/>
    <col min="47" max="16384" width="9.140625" style="18"/>
  </cols>
  <sheetData>
    <row r="1" spans="1:44" s="13" customFormat="1" ht="51.75" customHeight="1" x14ac:dyDescent="0.3">
      <c r="A1" s="12"/>
      <c r="B1" s="34"/>
      <c r="D1" s="267" t="s">
        <v>211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121"/>
      <c r="V1" s="184"/>
      <c r="W1" s="121"/>
      <c r="X1" s="267" t="s">
        <v>211</v>
      </c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121"/>
      <c r="AP1" s="184"/>
      <c r="AQ1" s="121"/>
      <c r="AR1" s="184"/>
    </row>
    <row r="2" spans="1:44" s="13" customFormat="1" ht="29.25" customHeight="1" x14ac:dyDescent="0.25">
      <c r="A2" s="257" t="s">
        <v>0</v>
      </c>
      <c r="B2" s="268" t="s">
        <v>197</v>
      </c>
      <c r="C2" s="269" t="s">
        <v>198</v>
      </c>
      <c r="D2" s="272" t="s">
        <v>199</v>
      </c>
      <c r="E2" s="272"/>
      <c r="F2" s="272" t="s">
        <v>119</v>
      </c>
      <c r="G2" s="272"/>
      <c r="H2" s="272" t="s">
        <v>200</v>
      </c>
      <c r="I2" s="272"/>
      <c r="J2" s="275" t="s">
        <v>118</v>
      </c>
      <c r="K2" s="275"/>
      <c r="L2" s="275" t="s">
        <v>116</v>
      </c>
      <c r="M2" s="275"/>
      <c r="N2" s="273" t="s">
        <v>234</v>
      </c>
      <c r="O2" s="273"/>
      <c r="P2" s="276" t="s">
        <v>235</v>
      </c>
      <c r="Q2" s="277"/>
      <c r="R2" s="276" t="s">
        <v>236</v>
      </c>
      <c r="S2" s="278"/>
      <c r="T2" s="277"/>
      <c r="U2" s="273" t="s">
        <v>201</v>
      </c>
      <c r="V2" s="273"/>
      <c r="W2" s="273" t="s">
        <v>202</v>
      </c>
      <c r="X2" s="273"/>
      <c r="Y2" s="273" t="s">
        <v>136</v>
      </c>
      <c r="Z2" s="273"/>
      <c r="AA2" s="273" t="s">
        <v>137</v>
      </c>
      <c r="AB2" s="273"/>
      <c r="AC2" s="273" t="s">
        <v>138</v>
      </c>
      <c r="AD2" s="273"/>
      <c r="AE2" s="274" t="s">
        <v>139</v>
      </c>
      <c r="AF2" s="274"/>
      <c r="AG2" s="276" t="s">
        <v>233</v>
      </c>
      <c r="AH2" s="278"/>
      <c r="AI2" s="277"/>
      <c r="AJ2" s="276" t="s">
        <v>316</v>
      </c>
      <c r="AK2" s="278"/>
      <c r="AL2" s="277"/>
      <c r="AM2" s="274" t="s">
        <v>318</v>
      </c>
      <c r="AN2" s="274"/>
      <c r="AO2" s="274" t="s">
        <v>214</v>
      </c>
      <c r="AP2" s="274"/>
      <c r="AQ2" s="279" t="s">
        <v>329</v>
      </c>
      <c r="AR2" s="279"/>
    </row>
    <row r="3" spans="1:44" s="13" customFormat="1" ht="57" x14ac:dyDescent="0.25">
      <c r="A3" s="257"/>
      <c r="B3" s="268"/>
      <c r="C3" s="269"/>
      <c r="D3" s="14" t="s">
        <v>203</v>
      </c>
      <c r="E3" s="174" t="s">
        <v>209</v>
      </c>
      <c r="F3" s="14" t="s">
        <v>203</v>
      </c>
      <c r="G3" s="174" t="s">
        <v>210</v>
      </c>
      <c r="H3" s="14" t="s">
        <v>203</v>
      </c>
      <c r="I3" s="174" t="s">
        <v>204</v>
      </c>
      <c r="J3" s="15" t="s">
        <v>205</v>
      </c>
      <c r="K3" s="180" t="s">
        <v>206</v>
      </c>
      <c r="L3" s="15" t="s">
        <v>205</v>
      </c>
      <c r="M3" s="180" t="s">
        <v>206</v>
      </c>
      <c r="N3" s="72" t="s">
        <v>203</v>
      </c>
      <c r="O3" s="183" t="s">
        <v>207</v>
      </c>
      <c r="P3" s="75" t="s">
        <v>203</v>
      </c>
      <c r="Q3" s="183" t="s">
        <v>207</v>
      </c>
      <c r="R3" s="75" t="s">
        <v>203</v>
      </c>
      <c r="S3" s="183" t="s">
        <v>206</v>
      </c>
      <c r="T3" s="183" t="s">
        <v>207</v>
      </c>
      <c r="U3" s="75" t="s">
        <v>203</v>
      </c>
      <c r="V3" s="183" t="s">
        <v>207</v>
      </c>
      <c r="W3" s="75" t="s">
        <v>203</v>
      </c>
      <c r="X3" s="183" t="s">
        <v>207</v>
      </c>
      <c r="Y3" s="65" t="s">
        <v>203</v>
      </c>
      <c r="Z3" s="183" t="s">
        <v>208</v>
      </c>
      <c r="AA3" s="65" t="s">
        <v>203</v>
      </c>
      <c r="AB3" s="183" t="s">
        <v>208</v>
      </c>
      <c r="AC3" s="65" t="s">
        <v>203</v>
      </c>
      <c r="AD3" s="183" t="s">
        <v>208</v>
      </c>
      <c r="AE3" s="55" t="s">
        <v>203</v>
      </c>
      <c r="AF3" s="183" t="s">
        <v>208</v>
      </c>
      <c r="AG3" s="76" t="s">
        <v>203</v>
      </c>
      <c r="AH3" s="183" t="s">
        <v>206</v>
      </c>
      <c r="AI3" s="183" t="s">
        <v>207</v>
      </c>
      <c r="AJ3" s="76" t="s">
        <v>203</v>
      </c>
      <c r="AK3" s="183" t="s">
        <v>206</v>
      </c>
      <c r="AL3" s="183" t="s">
        <v>207</v>
      </c>
      <c r="AM3" s="55" t="s">
        <v>203</v>
      </c>
      <c r="AN3" s="183" t="s">
        <v>208</v>
      </c>
      <c r="AO3" s="16" t="s">
        <v>203</v>
      </c>
      <c r="AP3" s="173" t="s">
        <v>206</v>
      </c>
      <c r="AQ3" s="17" t="s">
        <v>205</v>
      </c>
      <c r="AR3" s="186" t="s">
        <v>206</v>
      </c>
    </row>
    <row r="4" spans="1:44" x14ac:dyDescent="0.25">
      <c r="A4" s="19">
        <v>1</v>
      </c>
      <c r="B4" s="36">
        <v>560001</v>
      </c>
      <c r="C4" s="37" t="s">
        <v>1</v>
      </c>
      <c r="D4" s="66">
        <v>40105467.090000004</v>
      </c>
      <c r="E4" s="175">
        <v>71975</v>
      </c>
      <c r="F4" s="66">
        <v>15987755.560000001</v>
      </c>
      <c r="G4" s="175">
        <v>8617</v>
      </c>
      <c r="H4" s="66"/>
      <c r="I4" s="175"/>
      <c r="J4" s="23"/>
      <c r="K4" s="175"/>
      <c r="L4" s="32"/>
      <c r="M4" s="165"/>
      <c r="N4" s="32"/>
      <c r="O4" s="165"/>
      <c r="P4" s="32"/>
      <c r="Q4" s="165"/>
      <c r="R4" s="32"/>
      <c r="S4" s="165"/>
      <c r="T4" s="165"/>
      <c r="U4" s="32"/>
      <c r="V4" s="165"/>
      <c r="W4" s="32"/>
      <c r="X4" s="165"/>
      <c r="Y4" s="32"/>
      <c r="Z4" s="165"/>
      <c r="AA4" s="32"/>
      <c r="AB4" s="165"/>
      <c r="AC4" s="32"/>
      <c r="AD4" s="165"/>
      <c r="AE4" s="32"/>
      <c r="AF4" s="165"/>
      <c r="AG4" s="32"/>
      <c r="AH4" s="165"/>
      <c r="AI4" s="165"/>
      <c r="AJ4" s="32"/>
      <c r="AK4" s="165"/>
      <c r="AL4" s="165"/>
      <c r="AM4" s="79">
        <v>17354532</v>
      </c>
      <c r="AN4" s="80">
        <v>41340</v>
      </c>
      <c r="AO4" s="171">
        <v>1002387.27</v>
      </c>
      <c r="AP4" s="181">
        <v>1591</v>
      </c>
      <c r="AQ4" s="32">
        <v>17236165.539999999</v>
      </c>
      <c r="AR4" s="165">
        <v>620</v>
      </c>
    </row>
    <row r="5" spans="1:44" x14ac:dyDescent="0.25">
      <c r="A5" s="19">
        <v>2</v>
      </c>
      <c r="B5" s="38">
        <v>560264</v>
      </c>
      <c r="C5" s="39" t="s">
        <v>2</v>
      </c>
      <c r="D5" s="66">
        <v>25560552.350000001</v>
      </c>
      <c r="E5" s="175">
        <v>31665</v>
      </c>
      <c r="F5" s="66">
        <v>48283810.530000001</v>
      </c>
      <c r="G5" s="175">
        <v>13800</v>
      </c>
      <c r="H5" s="66"/>
      <c r="I5" s="175"/>
      <c r="J5" s="23">
        <v>13590035.58</v>
      </c>
      <c r="K5" s="175">
        <v>1222</v>
      </c>
      <c r="L5" s="32"/>
      <c r="M5" s="165"/>
      <c r="N5" s="32">
        <v>73252637</v>
      </c>
      <c r="O5" s="165">
        <v>29042</v>
      </c>
      <c r="P5" s="32">
        <v>5693142</v>
      </c>
      <c r="Q5" s="165">
        <v>4399</v>
      </c>
      <c r="R5" s="32"/>
      <c r="S5" s="165"/>
      <c r="T5" s="165"/>
      <c r="U5" s="32">
        <v>264827.7</v>
      </c>
      <c r="V5" s="165">
        <v>102</v>
      </c>
      <c r="W5" s="32">
        <v>8473984</v>
      </c>
      <c r="X5" s="165">
        <v>4577</v>
      </c>
      <c r="Y5" s="32"/>
      <c r="Z5" s="165"/>
      <c r="AA5" s="32">
        <v>8978812.5</v>
      </c>
      <c r="AB5" s="165">
        <v>5250</v>
      </c>
      <c r="AC5" s="32">
        <v>29022150.420000002</v>
      </c>
      <c r="AD5" s="165">
        <v>17627</v>
      </c>
      <c r="AE5" s="32">
        <v>5151532.8</v>
      </c>
      <c r="AF5" s="165">
        <v>4375</v>
      </c>
      <c r="AG5" s="32">
        <v>1351738.8</v>
      </c>
      <c r="AH5" s="165">
        <v>4606</v>
      </c>
      <c r="AI5" s="165">
        <v>1269</v>
      </c>
      <c r="AJ5" s="32">
        <v>347018.6</v>
      </c>
      <c r="AK5" s="165">
        <v>1032</v>
      </c>
      <c r="AL5" s="165">
        <v>86</v>
      </c>
      <c r="AM5" s="79">
        <v>5595000</v>
      </c>
      <c r="AN5" s="80">
        <v>13500</v>
      </c>
      <c r="AO5" s="171">
        <v>20814198.25</v>
      </c>
      <c r="AP5" s="181">
        <v>31697</v>
      </c>
      <c r="AQ5" s="32">
        <v>6638679.8600000003</v>
      </c>
      <c r="AR5" s="165">
        <v>196</v>
      </c>
    </row>
    <row r="6" spans="1:44" x14ac:dyDescent="0.25">
      <c r="A6" s="19">
        <v>3</v>
      </c>
      <c r="B6" s="40">
        <v>560259</v>
      </c>
      <c r="C6" s="41" t="s">
        <v>3</v>
      </c>
      <c r="D6" s="67"/>
      <c r="E6" s="176"/>
      <c r="F6" s="67"/>
      <c r="G6" s="176"/>
      <c r="H6" s="67"/>
      <c r="I6" s="176"/>
      <c r="J6" s="25"/>
      <c r="K6" s="176"/>
      <c r="L6" s="32"/>
      <c r="M6" s="165"/>
      <c r="N6" s="32">
        <v>12510608</v>
      </c>
      <c r="O6" s="165">
        <v>4960</v>
      </c>
      <c r="P6" s="32">
        <v>599210</v>
      </c>
      <c r="Q6" s="165">
        <v>463</v>
      </c>
      <c r="R6" s="32"/>
      <c r="S6" s="165"/>
      <c r="T6" s="165"/>
      <c r="U6" s="32">
        <v>59716.1</v>
      </c>
      <c r="V6" s="165">
        <v>23</v>
      </c>
      <c r="W6" s="32">
        <v>262415</v>
      </c>
      <c r="X6" s="165">
        <v>500</v>
      </c>
      <c r="Y6" s="32"/>
      <c r="Z6" s="165"/>
      <c r="AA6" s="32">
        <v>1417797.25</v>
      </c>
      <c r="AB6" s="165">
        <v>829</v>
      </c>
      <c r="AC6" s="32">
        <v>4112857.08</v>
      </c>
      <c r="AD6" s="165">
        <v>2498</v>
      </c>
      <c r="AE6" s="32">
        <v>542824.37</v>
      </c>
      <c r="AF6" s="165">
        <v>461</v>
      </c>
      <c r="AG6" s="32">
        <v>185344.8</v>
      </c>
      <c r="AH6" s="165">
        <v>632</v>
      </c>
      <c r="AI6" s="165">
        <v>174</v>
      </c>
      <c r="AJ6" s="32">
        <v>44386.1</v>
      </c>
      <c r="AK6" s="165">
        <v>132</v>
      </c>
      <c r="AL6" s="165">
        <v>11</v>
      </c>
      <c r="AM6" s="79">
        <v>74320</v>
      </c>
      <c r="AN6" s="80">
        <v>200</v>
      </c>
      <c r="AO6" s="171">
        <v>989388.37</v>
      </c>
      <c r="AP6" s="181">
        <v>1898</v>
      </c>
      <c r="AQ6" s="32"/>
      <c r="AR6" s="165"/>
    </row>
    <row r="7" spans="1:44" x14ac:dyDescent="0.25">
      <c r="A7" s="19">
        <v>4</v>
      </c>
      <c r="B7" s="42">
        <v>560220</v>
      </c>
      <c r="C7" s="37" t="s">
        <v>4</v>
      </c>
      <c r="D7" s="66">
        <v>49237502.770000003</v>
      </c>
      <c r="E7" s="175">
        <v>62605</v>
      </c>
      <c r="F7" s="66">
        <v>82033139.579999998</v>
      </c>
      <c r="G7" s="175">
        <v>35130</v>
      </c>
      <c r="H7" s="66"/>
      <c r="I7" s="175"/>
      <c r="J7" s="23"/>
      <c r="K7" s="175"/>
      <c r="L7" s="32"/>
      <c r="M7" s="165"/>
      <c r="N7" s="32"/>
      <c r="O7" s="165"/>
      <c r="P7" s="32"/>
      <c r="Q7" s="165"/>
      <c r="R7" s="32"/>
      <c r="S7" s="165"/>
      <c r="T7" s="165"/>
      <c r="U7" s="32"/>
      <c r="V7" s="165"/>
      <c r="W7" s="32"/>
      <c r="X7" s="165"/>
      <c r="Y7" s="32"/>
      <c r="Z7" s="165"/>
      <c r="AA7" s="32"/>
      <c r="AB7" s="165"/>
      <c r="AC7" s="32"/>
      <c r="AD7" s="165"/>
      <c r="AE7" s="32"/>
      <c r="AF7" s="165"/>
      <c r="AG7" s="32"/>
      <c r="AH7" s="165"/>
      <c r="AI7" s="165"/>
      <c r="AJ7" s="32"/>
      <c r="AK7" s="165"/>
      <c r="AL7" s="165"/>
      <c r="AM7" s="79">
        <v>12593968</v>
      </c>
      <c r="AN7" s="80">
        <v>30000</v>
      </c>
      <c r="AO7" s="32">
        <v>231700.5</v>
      </c>
      <c r="AP7" s="165">
        <v>135</v>
      </c>
      <c r="AQ7" s="32">
        <v>11336272.98</v>
      </c>
      <c r="AR7" s="165">
        <v>277</v>
      </c>
    </row>
    <row r="8" spans="1:44" x14ac:dyDescent="0.25">
      <c r="A8" s="19">
        <v>5</v>
      </c>
      <c r="B8" s="40">
        <v>560263</v>
      </c>
      <c r="C8" s="39" t="s">
        <v>5</v>
      </c>
      <c r="D8" s="66"/>
      <c r="E8" s="175"/>
      <c r="F8" s="66"/>
      <c r="G8" s="175"/>
      <c r="H8" s="66"/>
      <c r="I8" s="175"/>
      <c r="J8" s="23">
        <v>66749058.520000003</v>
      </c>
      <c r="K8" s="175">
        <v>4118</v>
      </c>
      <c r="L8" s="32"/>
      <c r="M8" s="165"/>
      <c r="N8" s="32"/>
      <c r="O8" s="165"/>
      <c r="P8" s="32"/>
      <c r="Q8" s="165"/>
      <c r="R8" s="32"/>
      <c r="S8" s="165"/>
      <c r="T8" s="165"/>
      <c r="U8" s="32"/>
      <c r="V8" s="165"/>
      <c r="W8" s="32"/>
      <c r="X8" s="165"/>
      <c r="Y8" s="32"/>
      <c r="Z8" s="165"/>
      <c r="AA8" s="32"/>
      <c r="AB8" s="165"/>
      <c r="AC8" s="32"/>
      <c r="AD8" s="165"/>
      <c r="AE8" s="32"/>
      <c r="AF8" s="165"/>
      <c r="AG8" s="32"/>
      <c r="AH8" s="165"/>
      <c r="AI8" s="165"/>
      <c r="AJ8" s="32"/>
      <c r="AK8" s="165"/>
      <c r="AL8" s="165"/>
      <c r="AM8" s="32"/>
      <c r="AN8" s="165"/>
      <c r="AO8" s="32"/>
      <c r="AP8" s="165"/>
      <c r="AQ8" s="32"/>
      <c r="AR8" s="165"/>
    </row>
    <row r="9" spans="1:44" x14ac:dyDescent="0.25">
      <c r="A9" s="19">
        <v>6</v>
      </c>
      <c r="B9" s="36">
        <v>560144</v>
      </c>
      <c r="C9" s="37" t="s">
        <v>6</v>
      </c>
      <c r="D9" s="66">
        <v>368991</v>
      </c>
      <c r="E9" s="175">
        <v>300</v>
      </c>
      <c r="F9" s="66">
        <v>762576</v>
      </c>
      <c r="G9" s="175">
        <v>200</v>
      </c>
      <c r="H9" s="66"/>
      <c r="I9" s="175"/>
      <c r="J9" s="23"/>
      <c r="K9" s="175"/>
      <c r="L9" s="32"/>
      <c r="M9" s="165"/>
      <c r="N9" s="32"/>
      <c r="O9" s="165"/>
      <c r="P9" s="32"/>
      <c r="Q9" s="165"/>
      <c r="R9" s="32"/>
      <c r="S9" s="165"/>
      <c r="T9" s="165"/>
      <c r="U9" s="32"/>
      <c r="V9" s="165"/>
      <c r="W9" s="32"/>
      <c r="X9" s="165"/>
      <c r="Y9" s="32"/>
      <c r="Z9" s="165"/>
      <c r="AA9" s="32"/>
      <c r="AB9" s="165"/>
      <c r="AC9" s="32"/>
      <c r="AD9" s="165"/>
      <c r="AE9" s="32"/>
      <c r="AF9" s="165"/>
      <c r="AG9" s="32"/>
      <c r="AH9" s="165"/>
      <c r="AI9" s="165"/>
      <c r="AJ9" s="32"/>
      <c r="AK9" s="165"/>
      <c r="AL9" s="165"/>
      <c r="AM9" s="32"/>
      <c r="AN9" s="165"/>
      <c r="AO9" s="32"/>
      <c r="AP9" s="165"/>
      <c r="AQ9" s="32"/>
      <c r="AR9" s="165"/>
    </row>
    <row r="10" spans="1:44" hidden="1" x14ac:dyDescent="0.25">
      <c r="A10" s="19">
        <v>7</v>
      </c>
      <c r="B10" s="38">
        <v>560266</v>
      </c>
      <c r="C10" s="39" t="s">
        <v>7</v>
      </c>
      <c r="D10" s="66"/>
      <c r="E10" s="175"/>
      <c r="F10" s="66"/>
      <c r="G10" s="175"/>
      <c r="H10" s="66"/>
      <c r="I10" s="175"/>
      <c r="J10" s="23"/>
      <c r="K10" s="175"/>
      <c r="L10" s="32"/>
      <c r="M10" s="165"/>
      <c r="N10" s="32"/>
      <c r="O10" s="165"/>
      <c r="P10" s="32"/>
      <c r="Q10" s="165"/>
      <c r="R10" s="32"/>
      <c r="S10" s="165"/>
      <c r="T10" s="165"/>
      <c r="U10" s="32"/>
      <c r="V10" s="165"/>
      <c r="W10" s="32"/>
      <c r="X10" s="165"/>
      <c r="Y10" s="32"/>
      <c r="Z10" s="165"/>
      <c r="AA10" s="32"/>
      <c r="AB10" s="165"/>
      <c r="AC10" s="32"/>
      <c r="AD10" s="165"/>
      <c r="AE10" s="32"/>
      <c r="AF10" s="165"/>
      <c r="AG10" s="32"/>
      <c r="AH10" s="165"/>
      <c r="AI10" s="165"/>
      <c r="AJ10" s="32"/>
      <c r="AK10" s="165"/>
      <c r="AL10" s="165"/>
      <c r="AM10" s="32"/>
      <c r="AN10" s="165"/>
      <c r="AO10" s="32"/>
      <c r="AP10" s="165"/>
      <c r="AQ10" s="32"/>
      <c r="AR10" s="165"/>
    </row>
    <row r="11" spans="1:44" x14ac:dyDescent="0.25">
      <c r="A11" s="19">
        <v>8</v>
      </c>
      <c r="B11" s="36">
        <v>560007</v>
      </c>
      <c r="C11" s="37" t="s">
        <v>8</v>
      </c>
      <c r="D11" s="66">
        <v>15735290</v>
      </c>
      <c r="E11" s="175">
        <v>26300</v>
      </c>
      <c r="F11" s="66">
        <v>86015434.200000003</v>
      </c>
      <c r="G11" s="175">
        <v>47320</v>
      </c>
      <c r="H11" s="66"/>
      <c r="I11" s="175"/>
      <c r="J11" s="23"/>
      <c r="K11" s="175"/>
      <c r="L11" s="32"/>
      <c r="M11" s="165"/>
      <c r="N11" s="32"/>
      <c r="O11" s="165"/>
      <c r="P11" s="32"/>
      <c r="Q11" s="165"/>
      <c r="R11" s="32"/>
      <c r="S11" s="165"/>
      <c r="T11" s="165"/>
      <c r="U11" s="32"/>
      <c r="V11" s="165"/>
      <c r="W11" s="32"/>
      <c r="X11" s="165"/>
      <c r="Y11" s="32">
        <v>14729345.279999999</v>
      </c>
      <c r="Z11" s="165">
        <v>6903</v>
      </c>
      <c r="AA11" s="32"/>
      <c r="AB11" s="165"/>
      <c r="AC11" s="32"/>
      <c r="AD11" s="165"/>
      <c r="AE11" s="32"/>
      <c r="AF11" s="165"/>
      <c r="AG11" s="32"/>
      <c r="AH11" s="165"/>
      <c r="AI11" s="165"/>
      <c r="AJ11" s="32"/>
      <c r="AK11" s="165"/>
      <c r="AL11" s="165"/>
      <c r="AM11" s="79">
        <v>5037600</v>
      </c>
      <c r="AN11" s="80">
        <v>12000</v>
      </c>
      <c r="AO11" s="32"/>
      <c r="AP11" s="165"/>
      <c r="AQ11" s="32"/>
      <c r="AR11" s="165"/>
    </row>
    <row r="12" spans="1:44" x14ac:dyDescent="0.25">
      <c r="A12" s="19">
        <v>9</v>
      </c>
      <c r="B12" s="36">
        <v>560008</v>
      </c>
      <c r="C12" s="37" t="s">
        <v>9</v>
      </c>
      <c r="D12" s="66">
        <v>13162600</v>
      </c>
      <c r="E12" s="175">
        <v>22000</v>
      </c>
      <c r="F12" s="66">
        <v>29076975</v>
      </c>
      <c r="G12" s="175">
        <v>13500</v>
      </c>
      <c r="H12" s="66"/>
      <c r="I12" s="175"/>
      <c r="J12" s="23"/>
      <c r="K12" s="175"/>
      <c r="L12" s="32"/>
      <c r="M12" s="165"/>
      <c r="N12" s="32"/>
      <c r="O12" s="165"/>
      <c r="P12" s="32"/>
      <c r="Q12" s="165"/>
      <c r="R12" s="32"/>
      <c r="S12" s="165"/>
      <c r="T12" s="165"/>
      <c r="U12" s="32"/>
      <c r="V12" s="165"/>
      <c r="W12" s="32"/>
      <c r="X12" s="165"/>
      <c r="Y12" s="32">
        <v>18180375.199999999</v>
      </c>
      <c r="Z12" s="165">
        <v>8519</v>
      </c>
      <c r="AA12" s="32"/>
      <c r="AB12" s="165"/>
      <c r="AC12" s="32"/>
      <c r="AD12" s="165"/>
      <c r="AE12" s="32"/>
      <c r="AF12" s="165"/>
      <c r="AG12" s="32"/>
      <c r="AH12" s="165"/>
      <c r="AI12" s="165"/>
      <c r="AJ12" s="32"/>
      <c r="AK12" s="165"/>
      <c r="AL12" s="165"/>
      <c r="AM12" s="32"/>
      <c r="AN12" s="165"/>
      <c r="AO12" s="32"/>
      <c r="AP12" s="165"/>
      <c r="AQ12" s="32"/>
      <c r="AR12" s="165"/>
    </row>
    <row r="13" spans="1:44" x14ac:dyDescent="0.25">
      <c r="A13" s="19">
        <v>10</v>
      </c>
      <c r="B13" s="36">
        <v>560009</v>
      </c>
      <c r="C13" s="37" t="s">
        <v>10</v>
      </c>
      <c r="D13" s="66">
        <v>4561904.2</v>
      </c>
      <c r="E13" s="175">
        <v>8180</v>
      </c>
      <c r="F13" s="66">
        <v>441685.2</v>
      </c>
      <c r="G13" s="175">
        <v>330</v>
      </c>
      <c r="H13" s="66"/>
      <c r="I13" s="175"/>
      <c r="J13" s="23"/>
      <c r="K13" s="175"/>
      <c r="L13" s="32"/>
      <c r="M13" s="165"/>
      <c r="N13" s="32"/>
      <c r="O13" s="165"/>
      <c r="P13" s="32"/>
      <c r="Q13" s="165"/>
      <c r="R13" s="32"/>
      <c r="S13" s="165"/>
      <c r="T13" s="165"/>
      <c r="U13" s="32"/>
      <c r="V13" s="165"/>
      <c r="W13" s="32"/>
      <c r="X13" s="165"/>
      <c r="Y13" s="32"/>
      <c r="Z13" s="165"/>
      <c r="AA13" s="32"/>
      <c r="AB13" s="165"/>
      <c r="AC13" s="32"/>
      <c r="AD13" s="165"/>
      <c r="AE13" s="32"/>
      <c r="AF13" s="165"/>
      <c r="AG13" s="32"/>
      <c r="AH13" s="165"/>
      <c r="AI13" s="165"/>
      <c r="AJ13" s="32"/>
      <c r="AK13" s="165"/>
      <c r="AL13" s="165"/>
      <c r="AM13" s="79">
        <v>1259400</v>
      </c>
      <c r="AN13" s="80">
        <v>3000</v>
      </c>
      <c r="AO13" s="32"/>
      <c r="AP13" s="165"/>
      <c r="AQ13" s="32"/>
      <c r="AR13" s="165"/>
    </row>
    <row r="14" spans="1:44" x14ac:dyDescent="0.25">
      <c r="A14" s="19">
        <v>11</v>
      </c>
      <c r="B14" s="36">
        <v>560023</v>
      </c>
      <c r="C14" s="37" t="s">
        <v>11</v>
      </c>
      <c r="D14" s="66">
        <v>3406401.75</v>
      </c>
      <c r="E14" s="175">
        <v>3495</v>
      </c>
      <c r="F14" s="66">
        <v>3298502.16</v>
      </c>
      <c r="G14" s="175">
        <v>1167</v>
      </c>
      <c r="H14" s="66"/>
      <c r="I14" s="175"/>
      <c r="J14" s="23"/>
      <c r="K14" s="175"/>
      <c r="L14" s="32"/>
      <c r="M14" s="165"/>
      <c r="N14" s="32"/>
      <c r="O14" s="165"/>
      <c r="P14" s="32"/>
      <c r="Q14" s="165"/>
      <c r="R14" s="32"/>
      <c r="S14" s="165"/>
      <c r="T14" s="165"/>
      <c r="U14" s="32"/>
      <c r="V14" s="165"/>
      <c r="W14" s="32"/>
      <c r="X14" s="165"/>
      <c r="Y14" s="32"/>
      <c r="Z14" s="165"/>
      <c r="AA14" s="32"/>
      <c r="AB14" s="165"/>
      <c r="AC14" s="32"/>
      <c r="AD14" s="165"/>
      <c r="AE14" s="32"/>
      <c r="AF14" s="165"/>
      <c r="AG14" s="32"/>
      <c r="AH14" s="165"/>
      <c r="AI14" s="165"/>
      <c r="AJ14" s="32"/>
      <c r="AK14" s="165"/>
      <c r="AL14" s="165"/>
      <c r="AM14" s="79">
        <v>4198000</v>
      </c>
      <c r="AN14" s="80">
        <v>10000</v>
      </c>
      <c r="AO14" s="32"/>
      <c r="AP14" s="165"/>
      <c r="AQ14" s="32"/>
      <c r="AR14" s="165"/>
    </row>
    <row r="15" spans="1:44" x14ac:dyDescent="0.25">
      <c r="A15" s="19">
        <v>12</v>
      </c>
      <c r="B15" s="36">
        <v>560196</v>
      </c>
      <c r="C15" s="37" t="s">
        <v>12</v>
      </c>
      <c r="D15" s="66"/>
      <c r="E15" s="175"/>
      <c r="F15" s="66"/>
      <c r="G15" s="175"/>
      <c r="H15" s="66">
        <v>19347473.57</v>
      </c>
      <c r="I15" s="175">
        <v>9002</v>
      </c>
      <c r="J15" s="23"/>
      <c r="K15" s="175"/>
      <c r="L15" s="32"/>
      <c r="M15" s="165"/>
      <c r="N15" s="32"/>
      <c r="O15" s="165"/>
      <c r="P15" s="32"/>
      <c r="Q15" s="165"/>
      <c r="R15" s="32"/>
      <c r="S15" s="165"/>
      <c r="T15" s="165"/>
      <c r="U15" s="32"/>
      <c r="V15" s="165"/>
      <c r="W15" s="32"/>
      <c r="X15" s="165"/>
      <c r="Y15" s="32"/>
      <c r="Z15" s="165"/>
      <c r="AA15" s="32"/>
      <c r="AB15" s="165"/>
      <c r="AC15" s="32"/>
      <c r="AD15" s="165"/>
      <c r="AE15" s="32"/>
      <c r="AF15" s="165"/>
      <c r="AG15" s="32"/>
      <c r="AH15" s="165"/>
      <c r="AI15" s="165"/>
      <c r="AJ15" s="32"/>
      <c r="AK15" s="165"/>
      <c r="AL15" s="165"/>
      <c r="AM15" s="32"/>
      <c r="AN15" s="165"/>
      <c r="AO15" s="32">
        <v>6733653.6500000004</v>
      </c>
      <c r="AP15" s="165">
        <v>10085</v>
      </c>
      <c r="AQ15" s="32"/>
      <c r="AR15" s="165"/>
    </row>
    <row r="16" spans="1:44" x14ac:dyDescent="0.25">
      <c r="A16" s="19">
        <v>13</v>
      </c>
      <c r="B16" s="43">
        <v>560255</v>
      </c>
      <c r="C16" s="39" t="s">
        <v>13</v>
      </c>
      <c r="D16" s="67">
        <v>4598955</v>
      </c>
      <c r="E16" s="176">
        <v>4500</v>
      </c>
      <c r="F16" s="67">
        <v>3720106</v>
      </c>
      <c r="G16" s="176">
        <v>1300</v>
      </c>
      <c r="H16" s="67"/>
      <c r="I16" s="175"/>
      <c r="J16" s="25">
        <v>3862737.98</v>
      </c>
      <c r="K16" s="176">
        <v>290</v>
      </c>
      <c r="L16" s="32"/>
      <c r="M16" s="165"/>
      <c r="N16" s="32"/>
      <c r="O16" s="165"/>
      <c r="P16" s="32"/>
      <c r="Q16" s="165"/>
      <c r="R16" s="32"/>
      <c r="S16" s="165"/>
      <c r="T16" s="165"/>
      <c r="U16" s="32"/>
      <c r="V16" s="165"/>
      <c r="W16" s="32"/>
      <c r="X16" s="165"/>
      <c r="Y16" s="32"/>
      <c r="Z16" s="165"/>
      <c r="AA16" s="32"/>
      <c r="AB16" s="165"/>
      <c r="AC16" s="32"/>
      <c r="AD16" s="165"/>
      <c r="AE16" s="32"/>
      <c r="AF16" s="165"/>
      <c r="AG16" s="32"/>
      <c r="AH16" s="165"/>
      <c r="AI16" s="165"/>
      <c r="AJ16" s="32"/>
      <c r="AK16" s="165"/>
      <c r="AL16" s="165"/>
      <c r="AM16" s="32"/>
      <c r="AN16" s="165"/>
      <c r="AO16" s="32"/>
      <c r="AP16" s="165"/>
      <c r="AQ16" s="32"/>
      <c r="AR16" s="165"/>
    </row>
    <row r="17" spans="1:44" x14ac:dyDescent="0.25">
      <c r="A17" s="19">
        <v>14</v>
      </c>
      <c r="B17" s="40">
        <v>560261</v>
      </c>
      <c r="C17" s="39" t="s">
        <v>14</v>
      </c>
      <c r="D17" s="67"/>
      <c r="E17" s="176"/>
      <c r="F17" s="67"/>
      <c r="G17" s="176"/>
      <c r="H17" s="67"/>
      <c r="I17" s="176"/>
      <c r="J17" s="25"/>
      <c r="K17" s="176"/>
      <c r="L17" s="32"/>
      <c r="M17" s="165"/>
      <c r="N17" s="32"/>
      <c r="O17" s="165"/>
      <c r="P17" s="32"/>
      <c r="Q17" s="165"/>
      <c r="R17" s="32"/>
      <c r="S17" s="165"/>
      <c r="T17" s="165"/>
      <c r="U17" s="32"/>
      <c r="V17" s="165"/>
      <c r="W17" s="32"/>
      <c r="X17" s="165"/>
      <c r="Y17" s="32"/>
      <c r="Z17" s="165"/>
      <c r="AA17" s="32"/>
      <c r="AB17" s="165"/>
      <c r="AC17" s="32"/>
      <c r="AD17" s="165"/>
      <c r="AE17" s="32"/>
      <c r="AF17" s="165"/>
      <c r="AG17" s="32"/>
      <c r="AH17" s="165"/>
      <c r="AI17" s="165"/>
      <c r="AJ17" s="32"/>
      <c r="AK17" s="165"/>
      <c r="AL17" s="165"/>
      <c r="AM17" s="32"/>
      <c r="AN17" s="165"/>
      <c r="AO17" s="32"/>
      <c r="AP17" s="165"/>
      <c r="AQ17" s="32"/>
      <c r="AR17" s="165"/>
    </row>
    <row r="18" spans="1:44" x14ac:dyDescent="0.25">
      <c r="A18" s="19">
        <v>15</v>
      </c>
      <c r="B18" s="36">
        <v>560014</v>
      </c>
      <c r="C18" s="37" t="s">
        <v>15</v>
      </c>
      <c r="D18" s="66"/>
      <c r="E18" s="175"/>
      <c r="F18" s="66"/>
      <c r="G18" s="175"/>
      <c r="H18" s="66"/>
      <c r="I18" s="175"/>
      <c r="J18" s="23"/>
      <c r="K18" s="175"/>
      <c r="L18" s="32"/>
      <c r="M18" s="165"/>
      <c r="N18" s="32">
        <v>4855428</v>
      </c>
      <c r="O18" s="165">
        <v>1925</v>
      </c>
      <c r="P18" s="32">
        <v>2615558</v>
      </c>
      <c r="Q18" s="165">
        <v>2021</v>
      </c>
      <c r="R18" s="32">
        <v>1002568</v>
      </c>
      <c r="S18" s="165">
        <v>396</v>
      </c>
      <c r="T18" s="165">
        <v>396</v>
      </c>
      <c r="U18" s="32"/>
      <c r="V18" s="165"/>
      <c r="W18" s="32">
        <v>471297</v>
      </c>
      <c r="X18" s="165">
        <v>898</v>
      </c>
      <c r="Y18" s="32"/>
      <c r="Z18" s="165"/>
      <c r="AA18" s="32">
        <v>95774</v>
      </c>
      <c r="AB18" s="165">
        <v>56</v>
      </c>
      <c r="AC18" s="32">
        <v>640472.93999999994</v>
      </c>
      <c r="AD18" s="165">
        <v>389</v>
      </c>
      <c r="AE18" s="32">
        <v>163671.56</v>
      </c>
      <c r="AF18" s="165">
        <v>139</v>
      </c>
      <c r="AG18" s="32">
        <v>21304</v>
      </c>
      <c r="AH18" s="165">
        <v>73</v>
      </c>
      <c r="AI18" s="165">
        <v>20</v>
      </c>
      <c r="AJ18" s="32"/>
      <c r="AK18" s="165"/>
      <c r="AL18" s="165"/>
      <c r="AM18" s="32">
        <v>7432</v>
      </c>
      <c r="AN18" s="165">
        <v>20</v>
      </c>
      <c r="AO18" s="171">
        <v>6186.07</v>
      </c>
      <c r="AP18" s="181">
        <v>9</v>
      </c>
      <c r="AQ18" s="32"/>
      <c r="AR18" s="165"/>
    </row>
    <row r="19" spans="1:44" x14ac:dyDescent="0.25">
      <c r="A19" s="19">
        <v>16</v>
      </c>
      <c r="B19" s="38">
        <v>560267</v>
      </c>
      <c r="C19" s="39" t="s">
        <v>16</v>
      </c>
      <c r="D19" s="66"/>
      <c r="E19" s="175"/>
      <c r="F19" s="66"/>
      <c r="G19" s="175"/>
      <c r="H19" s="66"/>
      <c r="I19" s="175"/>
      <c r="J19" s="23"/>
      <c r="K19" s="175"/>
      <c r="L19" s="32"/>
      <c r="M19" s="165"/>
      <c r="N19" s="32">
        <v>220272459</v>
      </c>
      <c r="O19" s="165">
        <v>87330</v>
      </c>
      <c r="P19" s="32">
        <v>20144067</v>
      </c>
      <c r="Q19" s="165">
        <v>15565</v>
      </c>
      <c r="R19" s="32"/>
      <c r="S19" s="165"/>
      <c r="T19" s="165"/>
      <c r="U19" s="32">
        <v>285604.90000000002</v>
      </c>
      <c r="V19" s="165">
        <v>110</v>
      </c>
      <c r="W19" s="32">
        <v>7778505</v>
      </c>
      <c r="X19" s="165">
        <v>14821</v>
      </c>
      <c r="Y19" s="32">
        <v>18160431.359999999</v>
      </c>
      <c r="Z19" s="165">
        <v>8511</v>
      </c>
      <c r="AA19" s="32">
        <v>25565223.75</v>
      </c>
      <c r="AB19" s="165">
        <v>14944</v>
      </c>
      <c r="AC19" s="32">
        <v>84130833.540000007</v>
      </c>
      <c r="AD19" s="165">
        <v>51087</v>
      </c>
      <c r="AE19" s="32">
        <v>12918278.029999999</v>
      </c>
      <c r="AF19" s="165">
        <v>10971</v>
      </c>
      <c r="AG19" s="32">
        <v>3753764.8</v>
      </c>
      <c r="AH19" s="165">
        <v>12792</v>
      </c>
      <c r="AI19" s="165">
        <v>3524</v>
      </c>
      <c r="AJ19" s="77">
        <v>750546.6</v>
      </c>
      <c r="AK19" s="78">
        <v>2232</v>
      </c>
      <c r="AL19" s="78">
        <v>186</v>
      </c>
      <c r="AM19" s="79">
        <v>1337760</v>
      </c>
      <c r="AN19" s="80">
        <v>3600</v>
      </c>
      <c r="AO19" s="171">
        <v>20236362.079999998</v>
      </c>
      <c r="AP19" s="181">
        <v>39481</v>
      </c>
      <c r="AQ19" s="32"/>
      <c r="AR19" s="165"/>
    </row>
    <row r="20" spans="1:44" x14ac:dyDescent="0.25">
      <c r="A20" s="19">
        <v>17</v>
      </c>
      <c r="B20" s="36">
        <v>560020</v>
      </c>
      <c r="C20" s="37" t="s">
        <v>17</v>
      </c>
      <c r="D20" s="66">
        <v>3713062</v>
      </c>
      <c r="E20" s="175">
        <v>1550</v>
      </c>
      <c r="F20" s="66"/>
      <c r="G20" s="175"/>
      <c r="H20" s="66"/>
      <c r="I20" s="175"/>
      <c r="J20" s="23"/>
      <c r="K20" s="175"/>
      <c r="L20" s="32">
        <v>34869641.07</v>
      </c>
      <c r="M20" s="165">
        <v>335</v>
      </c>
      <c r="N20" s="32"/>
      <c r="O20" s="165"/>
      <c r="P20" s="32"/>
      <c r="Q20" s="165"/>
      <c r="R20" s="32"/>
      <c r="S20" s="165"/>
      <c r="T20" s="165"/>
      <c r="U20" s="32"/>
      <c r="V20" s="165"/>
      <c r="W20" s="32"/>
      <c r="X20" s="165"/>
      <c r="Y20" s="32"/>
      <c r="Z20" s="165"/>
      <c r="AA20" s="32"/>
      <c r="AB20" s="165"/>
      <c r="AC20" s="32"/>
      <c r="AD20" s="165"/>
      <c r="AE20" s="32"/>
      <c r="AF20" s="165"/>
      <c r="AG20" s="32"/>
      <c r="AH20" s="165"/>
      <c r="AI20" s="165"/>
      <c r="AJ20" s="32"/>
      <c r="AK20" s="165"/>
      <c r="AL20" s="165"/>
      <c r="AM20" s="32"/>
      <c r="AN20" s="165"/>
      <c r="AO20" s="32"/>
      <c r="AP20" s="165"/>
      <c r="AQ20" s="32"/>
      <c r="AR20" s="165"/>
    </row>
    <row r="21" spans="1:44" ht="31.5" x14ac:dyDescent="0.25">
      <c r="A21" s="19">
        <v>18</v>
      </c>
      <c r="B21" s="38">
        <v>560268</v>
      </c>
      <c r="C21" s="39" t="s">
        <v>18</v>
      </c>
      <c r="D21" s="66"/>
      <c r="E21" s="175"/>
      <c r="F21" s="66"/>
      <c r="G21" s="175"/>
      <c r="H21" s="66">
        <v>37924763.780000001</v>
      </c>
      <c r="I21" s="175">
        <v>21038</v>
      </c>
      <c r="J21" s="23">
        <v>9704322.3800000008</v>
      </c>
      <c r="K21" s="175">
        <v>715</v>
      </c>
      <c r="L21" s="32"/>
      <c r="M21" s="165"/>
      <c r="N21" s="32">
        <v>208795994</v>
      </c>
      <c r="O21" s="165">
        <v>82780</v>
      </c>
      <c r="P21" s="32">
        <v>18505623</v>
      </c>
      <c r="Q21" s="165">
        <v>14299</v>
      </c>
      <c r="R21" s="32"/>
      <c r="S21" s="165"/>
      <c r="T21" s="165"/>
      <c r="U21" s="32">
        <v>298580.3</v>
      </c>
      <c r="V21" s="165">
        <v>115</v>
      </c>
      <c r="W21" s="32">
        <v>7384883</v>
      </c>
      <c r="X21" s="165">
        <v>14071</v>
      </c>
      <c r="Y21" s="32">
        <v>18395144.960000001</v>
      </c>
      <c r="Z21" s="165">
        <v>8621</v>
      </c>
      <c r="AA21" s="32">
        <v>25109890.5</v>
      </c>
      <c r="AB21" s="165">
        <v>14682</v>
      </c>
      <c r="AC21" s="32">
        <v>77245317.359999999</v>
      </c>
      <c r="AD21" s="165">
        <v>46916</v>
      </c>
      <c r="AE21" s="32">
        <v>11966863.52</v>
      </c>
      <c r="AF21" s="165">
        <v>10163</v>
      </c>
      <c r="AG21" s="32">
        <v>3499600.4</v>
      </c>
      <c r="AH21" s="165">
        <v>11921</v>
      </c>
      <c r="AI21" s="165">
        <v>3284</v>
      </c>
      <c r="AJ21" s="77">
        <v>742458.4</v>
      </c>
      <c r="AK21" s="78">
        <v>2208</v>
      </c>
      <c r="AL21" s="78">
        <v>184</v>
      </c>
      <c r="AM21" s="79">
        <v>1226280</v>
      </c>
      <c r="AN21" s="80">
        <v>3300</v>
      </c>
      <c r="AO21" s="171">
        <v>19466253.719999999</v>
      </c>
      <c r="AP21" s="181">
        <v>37727</v>
      </c>
      <c r="AQ21" s="32"/>
      <c r="AR21" s="165"/>
    </row>
    <row r="22" spans="1:44" x14ac:dyDescent="0.25">
      <c r="A22" s="19">
        <v>19</v>
      </c>
      <c r="B22" s="36">
        <v>560024</v>
      </c>
      <c r="C22" s="37" t="s">
        <v>19</v>
      </c>
      <c r="D22" s="66"/>
      <c r="E22" s="175"/>
      <c r="F22" s="66"/>
      <c r="G22" s="175"/>
      <c r="H22" s="66"/>
      <c r="I22" s="175"/>
      <c r="J22" s="23">
        <v>38532184.579999998</v>
      </c>
      <c r="K22" s="175">
        <v>3375</v>
      </c>
      <c r="L22" s="32"/>
      <c r="M22" s="165"/>
      <c r="N22" s="32"/>
      <c r="O22" s="165"/>
      <c r="P22" s="32"/>
      <c r="Q22" s="165"/>
      <c r="R22" s="32">
        <v>358576898</v>
      </c>
      <c r="S22" s="165">
        <v>177460</v>
      </c>
      <c r="T22" s="165">
        <v>122975</v>
      </c>
      <c r="U22" s="32"/>
      <c r="V22" s="165"/>
      <c r="W22" s="32">
        <v>0</v>
      </c>
      <c r="X22" s="165">
        <v>0</v>
      </c>
      <c r="Y22" s="32"/>
      <c r="Z22" s="165"/>
      <c r="AA22" s="32"/>
      <c r="AB22" s="165"/>
      <c r="AC22" s="32"/>
      <c r="AD22" s="165"/>
      <c r="AE22" s="32"/>
      <c r="AF22" s="165"/>
      <c r="AG22" s="32">
        <v>26630</v>
      </c>
      <c r="AH22" s="165">
        <v>91</v>
      </c>
      <c r="AI22" s="165">
        <v>25</v>
      </c>
      <c r="AJ22" s="32">
        <v>40351</v>
      </c>
      <c r="AK22" s="165">
        <v>120</v>
      </c>
      <c r="AL22" s="165">
        <v>10</v>
      </c>
      <c r="AM22" s="79">
        <v>5574001.5999999996</v>
      </c>
      <c r="AN22" s="80">
        <v>15000</v>
      </c>
      <c r="AO22" s="171">
        <v>343260</v>
      </c>
      <c r="AP22" s="181">
        <v>200</v>
      </c>
      <c r="AQ22" s="32"/>
      <c r="AR22" s="165"/>
    </row>
    <row r="23" spans="1:44" x14ac:dyDescent="0.25">
      <c r="A23" s="19">
        <v>20</v>
      </c>
      <c r="B23" s="38">
        <v>560265</v>
      </c>
      <c r="C23" s="39" t="s">
        <v>20</v>
      </c>
      <c r="D23" s="66"/>
      <c r="E23" s="175"/>
      <c r="F23" s="66"/>
      <c r="G23" s="175"/>
      <c r="H23" s="66"/>
      <c r="I23" s="175"/>
      <c r="J23" s="23"/>
      <c r="K23" s="175"/>
      <c r="L23" s="32"/>
      <c r="M23" s="165"/>
      <c r="N23" s="32"/>
      <c r="O23" s="165"/>
      <c r="P23" s="32"/>
      <c r="Q23" s="165"/>
      <c r="R23" s="32"/>
      <c r="S23" s="165"/>
      <c r="T23" s="165"/>
      <c r="U23" s="32"/>
      <c r="V23" s="165"/>
      <c r="W23" s="32">
        <v>117960234</v>
      </c>
      <c r="X23" s="165">
        <v>42225</v>
      </c>
      <c r="Y23" s="32"/>
      <c r="Z23" s="165"/>
      <c r="AA23" s="32"/>
      <c r="AB23" s="165"/>
      <c r="AC23" s="32"/>
      <c r="AD23" s="165"/>
      <c r="AE23" s="32">
        <v>5226892.37</v>
      </c>
      <c r="AF23" s="165">
        <v>4439</v>
      </c>
      <c r="AG23" s="32"/>
      <c r="AH23" s="165"/>
      <c r="AI23" s="165"/>
      <c r="AJ23" s="32"/>
      <c r="AK23" s="165"/>
      <c r="AL23" s="165"/>
      <c r="AM23" s="79">
        <v>6056000</v>
      </c>
      <c r="AN23" s="80">
        <v>15000</v>
      </c>
      <c r="AO23" s="32">
        <v>5380097.5499999998</v>
      </c>
      <c r="AP23" s="165">
        <v>2865</v>
      </c>
      <c r="AQ23" s="32"/>
      <c r="AR23" s="165"/>
    </row>
    <row r="24" spans="1:44" x14ac:dyDescent="0.25">
      <c r="A24" s="19">
        <v>21</v>
      </c>
      <c r="B24" s="36">
        <v>560109</v>
      </c>
      <c r="C24" s="37" t="s">
        <v>21</v>
      </c>
      <c r="D24" s="66"/>
      <c r="E24" s="175"/>
      <c r="F24" s="66"/>
      <c r="G24" s="175"/>
      <c r="H24" s="66"/>
      <c r="I24" s="175"/>
      <c r="J24" s="23"/>
      <c r="K24" s="175"/>
      <c r="L24" s="32"/>
      <c r="M24" s="165"/>
      <c r="N24" s="32"/>
      <c r="O24" s="165"/>
      <c r="P24" s="32"/>
      <c r="Q24" s="165"/>
      <c r="R24" s="32"/>
      <c r="S24" s="165"/>
      <c r="T24" s="165"/>
      <c r="U24" s="32"/>
      <c r="V24" s="165"/>
      <c r="W24" s="32"/>
      <c r="X24" s="165"/>
      <c r="Y24" s="32"/>
      <c r="Z24" s="165"/>
      <c r="AA24" s="32"/>
      <c r="AB24" s="165"/>
      <c r="AC24" s="32"/>
      <c r="AD24" s="165"/>
      <c r="AE24" s="32"/>
      <c r="AF24" s="165"/>
      <c r="AG24" s="32"/>
      <c r="AH24" s="165"/>
      <c r="AI24" s="165"/>
      <c r="AJ24" s="32"/>
      <c r="AK24" s="165"/>
      <c r="AL24" s="165"/>
      <c r="AM24" s="32"/>
      <c r="AN24" s="165"/>
      <c r="AO24" s="50"/>
      <c r="AP24" s="185"/>
      <c r="AQ24" s="32">
        <v>2653822737.6199999</v>
      </c>
      <c r="AR24" s="165">
        <v>475728</v>
      </c>
    </row>
    <row r="25" spans="1:44" x14ac:dyDescent="0.25">
      <c r="A25" s="19">
        <v>22</v>
      </c>
      <c r="B25" s="36">
        <v>560325</v>
      </c>
      <c r="C25" s="37" t="s">
        <v>22</v>
      </c>
      <c r="D25" s="66"/>
      <c r="E25" s="175"/>
      <c r="F25" s="66">
        <v>613289</v>
      </c>
      <c r="G25" s="175">
        <v>50</v>
      </c>
      <c r="H25" s="66">
        <v>18960682.25</v>
      </c>
      <c r="I25" s="175">
        <v>10518</v>
      </c>
      <c r="J25" s="23"/>
      <c r="K25" s="175"/>
      <c r="L25" s="32"/>
      <c r="M25" s="165"/>
      <c r="N25" s="32">
        <v>194005227</v>
      </c>
      <c r="O25" s="165">
        <v>76916</v>
      </c>
      <c r="P25" s="32">
        <v>13490637</v>
      </c>
      <c r="Q25" s="165">
        <v>10424</v>
      </c>
      <c r="R25" s="32"/>
      <c r="S25" s="165"/>
      <c r="T25" s="165"/>
      <c r="U25" s="32">
        <v>103854</v>
      </c>
      <c r="V25" s="165">
        <v>40</v>
      </c>
      <c r="W25" s="32">
        <v>8096770</v>
      </c>
      <c r="X25" s="165">
        <v>11658</v>
      </c>
      <c r="Y25" s="32"/>
      <c r="Z25" s="165"/>
      <c r="AA25" s="32">
        <v>21191707.75</v>
      </c>
      <c r="AB25" s="165">
        <v>12391</v>
      </c>
      <c r="AC25" s="32">
        <v>67587183</v>
      </c>
      <c r="AD25" s="165">
        <v>41050</v>
      </c>
      <c r="AE25" s="32">
        <v>10091116.83</v>
      </c>
      <c r="AF25" s="165">
        <v>8570</v>
      </c>
      <c r="AG25" s="32">
        <v>3192404.4</v>
      </c>
      <c r="AH25" s="165">
        <v>10879</v>
      </c>
      <c r="AI25" s="165">
        <v>2997</v>
      </c>
      <c r="AJ25" s="77">
        <v>613335.19999999995</v>
      </c>
      <c r="AK25" s="78">
        <v>1824</v>
      </c>
      <c r="AL25" s="78">
        <v>152</v>
      </c>
      <c r="AM25" s="79">
        <v>2656400</v>
      </c>
      <c r="AN25" s="80">
        <v>6500</v>
      </c>
      <c r="AO25" s="171">
        <v>17827453.469999999</v>
      </c>
      <c r="AP25" s="181">
        <v>34707</v>
      </c>
      <c r="AQ25" s="32"/>
      <c r="AR25" s="165"/>
    </row>
    <row r="26" spans="1:44" x14ac:dyDescent="0.25">
      <c r="A26" s="19">
        <v>23</v>
      </c>
      <c r="B26" s="36">
        <v>560033</v>
      </c>
      <c r="C26" s="37" t="s">
        <v>23</v>
      </c>
      <c r="D26" s="66">
        <v>1257531.25</v>
      </c>
      <c r="E26" s="175">
        <v>530</v>
      </c>
      <c r="F26" s="66"/>
      <c r="G26" s="175"/>
      <c r="H26" s="66"/>
      <c r="I26" s="175"/>
      <c r="J26" s="23"/>
      <c r="K26" s="175"/>
      <c r="L26" s="32"/>
      <c r="M26" s="165"/>
      <c r="N26" s="32"/>
      <c r="O26" s="165"/>
      <c r="P26" s="32"/>
      <c r="Q26" s="165"/>
      <c r="R26" s="32"/>
      <c r="S26" s="165"/>
      <c r="T26" s="165"/>
      <c r="U26" s="32"/>
      <c r="V26" s="165"/>
      <c r="W26" s="32">
        <v>34861473</v>
      </c>
      <c r="X26" s="165">
        <v>12479</v>
      </c>
      <c r="Y26" s="32"/>
      <c r="Z26" s="165"/>
      <c r="AA26" s="32"/>
      <c r="AB26" s="165"/>
      <c r="AC26" s="32"/>
      <c r="AD26" s="165"/>
      <c r="AE26" s="32">
        <v>51809.7</v>
      </c>
      <c r="AF26" s="165">
        <v>44</v>
      </c>
      <c r="AG26" s="32"/>
      <c r="AH26" s="165"/>
      <c r="AI26" s="165"/>
      <c r="AJ26" s="32"/>
      <c r="AK26" s="165"/>
      <c r="AL26" s="165"/>
      <c r="AM26" s="79">
        <v>5312800</v>
      </c>
      <c r="AN26" s="80">
        <v>13000</v>
      </c>
      <c r="AO26" s="32">
        <v>1877870</v>
      </c>
      <c r="AP26" s="165">
        <v>1000</v>
      </c>
      <c r="AQ26" s="32"/>
      <c r="AR26" s="165"/>
    </row>
    <row r="27" spans="1:44" x14ac:dyDescent="0.25">
      <c r="A27" s="19">
        <v>24</v>
      </c>
      <c r="B27" s="36">
        <v>560035</v>
      </c>
      <c r="C27" s="37" t="s">
        <v>24</v>
      </c>
      <c r="D27" s="66">
        <v>551450.67000000004</v>
      </c>
      <c r="E27" s="175">
        <v>834</v>
      </c>
      <c r="F27" s="66"/>
      <c r="G27" s="175"/>
      <c r="H27" s="66"/>
      <c r="I27" s="175"/>
      <c r="J27" s="23">
        <v>31541711.120000001</v>
      </c>
      <c r="K27" s="175">
        <v>2063</v>
      </c>
      <c r="L27" s="32"/>
      <c r="M27" s="165"/>
      <c r="N27" s="32"/>
      <c r="O27" s="165"/>
      <c r="P27" s="32"/>
      <c r="Q27" s="165"/>
      <c r="R27" s="32">
        <v>116655488</v>
      </c>
      <c r="S27" s="165">
        <v>56812</v>
      </c>
      <c r="T27" s="165">
        <v>40445</v>
      </c>
      <c r="U27" s="32"/>
      <c r="V27" s="165"/>
      <c r="W27" s="32">
        <v>0</v>
      </c>
      <c r="X27" s="165">
        <v>0</v>
      </c>
      <c r="Y27" s="32"/>
      <c r="Z27" s="165"/>
      <c r="AA27" s="32"/>
      <c r="AB27" s="165"/>
      <c r="AC27" s="32"/>
      <c r="AD27" s="165"/>
      <c r="AE27" s="32"/>
      <c r="AF27" s="165"/>
      <c r="AG27" s="32">
        <v>15978</v>
      </c>
      <c r="AH27" s="165">
        <v>54</v>
      </c>
      <c r="AI27" s="165">
        <v>15</v>
      </c>
      <c r="AJ27" s="32">
        <v>20175.5</v>
      </c>
      <c r="AK27" s="165">
        <v>60</v>
      </c>
      <c r="AL27" s="165">
        <v>5</v>
      </c>
      <c r="AM27" s="79">
        <v>3601798</v>
      </c>
      <c r="AN27" s="80">
        <v>8655</v>
      </c>
      <c r="AO27" s="171">
        <v>274608</v>
      </c>
      <c r="AP27" s="181">
        <v>160</v>
      </c>
      <c r="AQ27" s="32"/>
      <c r="AR27" s="165"/>
    </row>
    <row r="28" spans="1:44" hidden="1" x14ac:dyDescent="0.25">
      <c r="A28" s="19">
        <v>25</v>
      </c>
      <c r="B28" s="36">
        <v>560037</v>
      </c>
      <c r="C28" s="37" t="s">
        <v>25</v>
      </c>
      <c r="D28" s="66"/>
      <c r="E28" s="175"/>
      <c r="F28" s="66"/>
      <c r="G28" s="175"/>
      <c r="H28" s="66"/>
      <c r="I28" s="175"/>
      <c r="J28" s="23"/>
      <c r="K28" s="175"/>
      <c r="L28" s="32"/>
      <c r="M28" s="165"/>
      <c r="N28" s="32"/>
      <c r="O28" s="165"/>
      <c r="P28" s="32"/>
      <c r="Q28" s="165"/>
      <c r="R28" s="32"/>
      <c r="S28" s="165"/>
      <c r="T28" s="165"/>
      <c r="U28" s="32"/>
      <c r="V28" s="165"/>
      <c r="W28" s="32"/>
      <c r="X28" s="165"/>
      <c r="Y28" s="32"/>
      <c r="Z28" s="165"/>
      <c r="AA28" s="32"/>
      <c r="AB28" s="165"/>
      <c r="AC28" s="32"/>
      <c r="AD28" s="165"/>
      <c r="AE28" s="32"/>
      <c r="AF28" s="165"/>
      <c r="AG28" s="32"/>
      <c r="AH28" s="165"/>
      <c r="AI28" s="165"/>
      <c r="AJ28" s="32"/>
      <c r="AK28" s="165"/>
      <c r="AL28" s="165"/>
      <c r="AM28" s="32"/>
      <c r="AN28" s="165"/>
      <c r="AO28" s="32"/>
      <c r="AP28" s="165"/>
      <c r="AQ28" s="32"/>
      <c r="AR28" s="165"/>
    </row>
    <row r="29" spans="1:44" x14ac:dyDescent="0.25">
      <c r="A29" s="19">
        <v>26</v>
      </c>
      <c r="B29" s="36">
        <v>560206</v>
      </c>
      <c r="C29" s="37" t="s">
        <v>26</v>
      </c>
      <c r="D29" s="66"/>
      <c r="E29" s="175"/>
      <c r="F29" s="66"/>
      <c r="G29" s="175"/>
      <c r="H29" s="66">
        <v>18968840.199999999</v>
      </c>
      <c r="I29" s="175">
        <v>10518</v>
      </c>
      <c r="J29" s="23"/>
      <c r="K29" s="175"/>
      <c r="L29" s="32">
        <v>49910018.549999997</v>
      </c>
      <c r="M29" s="165">
        <v>473</v>
      </c>
      <c r="N29" s="32">
        <v>95918024</v>
      </c>
      <c r="O29" s="165">
        <v>38028</v>
      </c>
      <c r="P29" s="32">
        <v>6644371</v>
      </c>
      <c r="Q29" s="165">
        <v>5134</v>
      </c>
      <c r="R29" s="32"/>
      <c r="S29" s="165"/>
      <c r="T29" s="165"/>
      <c r="U29" s="32">
        <v>119432.1</v>
      </c>
      <c r="V29" s="165">
        <v>46</v>
      </c>
      <c r="W29" s="32">
        <v>19876114</v>
      </c>
      <c r="X29" s="165">
        <v>11667</v>
      </c>
      <c r="Y29" s="32">
        <v>6749082.8799999999</v>
      </c>
      <c r="Z29" s="165">
        <v>3163</v>
      </c>
      <c r="AA29" s="32">
        <v>12885023.5</v>
      </c>
      <c r="AB29" s="165">
        <v>7534</v>
      </c>
      <c r="AC29" s="32">
        <v>32380928.82</v>
      </c>
      <c r="AD29" s="165">
        <v>19667</v>
      </c>
      <c r="AE29" s="32">
        <v>3727943.51</v>
      </c>
      <c r="AF29" s="165">
        <v>3166</v>
      </c>
      <c r="AG29" s="32">
        <v>1508323.2</v>
      </c>
      <c r="AH29" s="165">
        <v>5140</v>
      </c>
      <c r="AI29" s="165">
        <v>1416</v>
      </c>
      <c r="AJ29" s="77">
        <v>359123.9</v>
      </c>
      <c r="AK29" s="78">
        <v>1068</v>
      </c>
      <c r="AL29" s="78">
        <v>89</v>
      </c>
      <c r="AM29" s="77">
        <v>520240</v>
      </c>
      <c r="AN29" s="78">
        <v>1400</v>
      </c>
      <c r="AO29" s="171">
        <v>9359770.6600000001</v>
      </c>
      <c r="AP29" s="181">
        <v>16485</v>
      </c>
      <c r="AQ29" s="32"/>
      <c r="AR29" s="165"/>
    </row>
    <row r="30" spans="1:44" x14ac:dyDescent="0.25">
      <c r="A30" s="19">
        <v>27</v>
      </c>
      <c r="B30" s="36">
        <v>560041</v>
      </c>
      <c r="C30" s="37" t="s">
        <v>27</v>
      </c>
      <c r="D30" s="66"/>
      <c r="E30" s="175"/>
      <c r="F30" s="66"/>
      <c r="G30" s="175"/>
      <c r="H30" s="66"/>
      <c r="I30" s="175"/>
      <c r="J30" s="23"/>
      <c r="K30" s="175"/>
      <c r="L30" s="32"/>
      <c r="M30" s="165"/>
      <c r="N30" s="32"/>
      <c r="O30" s="165"/>
      <c r="P30" s="32"/>
      <c r="Q30" s="165"/>
      <c r="R30" s="32">
        <v>46391031</v>
      </c>
      <c r="S30" s="165">
        <v>21726</v>
      </c>
      <c r="T30" s="165">
        <v>15294</v>
      </c>
      <c r="U30" s="32"/>
      <c r="V30" s="165"/>
      <c r="W30" s="32">
        <v>0</v>
      </c>
      <c r="X30" s="165">
        <v>0</v>
      </c>
      <c r="Y30" s="32"/>
      <c r="Z30" s="165"/>
      <c r="AA30" s="32"/>
      <c r="AB30" s="165"/>
      <c r="AC30" s="32"/>
      <c r="AD30" s="165"/>
      <c r="AE30" s="32"/>
      <c r="AF30" s="165"/>
      <c r="AG30" s="32"/>
      <c r="AH30" s="165"/>
      <c r="AI30" s="165"/>
      <c r="AJ30" s="32"/>
      <c r="AK30" s="165"/>
      <c r="AL30" s="165"/>
      <c r="AM30" s="32"/>
      <c r="AN30" s="165"/>
      <c r="AO30" s="32"/>
      <c r="AP30" s="165"/>
      <c r="AQ30" s="32"/>
      <c r="AR30" s="165"/>
    </row>
    <row r="31" spans="1:44" hidden="1" x14ac:dyDescent="0.25">
      <c r="A31" s="19">
        <v>28</v>
      </c>
      <c r="B31" s="36">
        <v>560042</v>
      </c>
      <c r="C31" s="37" t="s">
        <v>28</v>
      </c>
      <c r="D31" s="66"/>
      <c r="E31" s="175"/>
      <c r="F31" s="66"/>
      <c r="G31" s="175"/>
      <c r="H31" s="66"/>
      <c r="I31" s="175"/>
      <c r="J31" s="23"/>
      <c r="K31" s="175"/>
      <c r="L31" s="32"/>
      <c r="M31" s="165"/>
      <c r="N31" s="32"/>
      <c r="O31" s="165"/>
      <c r="P31" s="32"/>
      <c r="Q31" s="165"/>
      <c r="R31" s="32"/>
      <c r="S31" s="165"/>
      <c r="T31" s="165"/>
      <c r="U31" s="32"/>
      <c r="V31" s="165"/>
      <c r="W31" s="32"/>
      <c r="X31" s="165"/>
      <c r="Y31" s="32"/>
      <c r="Z31" s="165"/>
      <c r="AA31" s="32"/>
      <c r="AB31" s="165"/>
      <c r="AC31" s="32"/>
      <c r="AD31" s="165"/>
      <c r="AE31" s="32"/>
      <c r="AF31" s="165"/>
      <c r="AG31" s="32"/>
      <c r="AH31" s="165"/>
      <c r="AI31" s="165"/>
      <c r="AJ31" s="32"/>
      <c r="AK31" s="165"/>
      <c r="AL31" s="165"/>
      <c r="AM31" s="32"/>
      <c r="AN31" s="165"/>
      <c r="AO31" s="32"/>
      <c r="AP31" s="165"/>
      <c r="AQ31" s="32"/>
      <c r="AR31" s="165"/>
    </row>
    <row r="32" spans="1:44" x14ac:dyDescent="0.25">
      <c r="A32" s="19">
        <v>29</v>
      </c>
      <c r="B32" s="36">
        <v>560043</v>
      </c>
      <c r="C32" s="37" t="s">
        <v>29</v>
      </c>
      <c r="D32" s="66"/>
      <c r="E32" s="175"/>
      <c r="F32" s="66"/>
      <c r="G32" s="175"/>
      <c r="H32" s="66"/>
      <c r="I32" s="175"/>
      <c r="J32" s="23"/>
      <c r="K32" s="175"/>
      <c r="L32" s="171"/>
      <c r="M32" s="181"/>
      <c r="N32" s="32">
        <v>26988610</v>
      </c>
      <c r="O32" s="165">
        <v>10700</v>
      </c>
      <c r="P32" s="32">
        <v>1656563</v>
      </c>
      <c r="Q32" s="165">
        <v>1280</v>
      </c>
      <c r="R32" s="32">
        <v>11868801</v>
      </c>
      <c r="S32" s="165">
        <v>5344</v>
      </c>
      <c r="T32" s="165">
        <v>3885</v>
      </c>
      <c r="U32" s="32">
        <v>33752.6</v>
      </c>
      <c r="V32" s="165">
        <v>13</v>
      </c>
      <c r="W32" s="32">
        <v>4879208</v>
      </c>
      <c r="X32" s="165">
        <v>2981</v>
      </c>
      <c r="Y32" s="32">
        <v>1960925.44</v>
      </c>
      <c r="Z32" s="165">
        <v>919</v>
      </c>
      <c r="AA32" s="32">
        <v>3011750.25</v>
      </c>
      <c r="AB32" s="165">
        <v>1761</v>
      </c>
      <c r="AC32" s="32">
        <v>9789851.1600000001</v>
      </c>
      <c r="AD32" s="165">
        <v>5946</v>
      </c>
      <c r="AE32" s="32">
        <v>2106535.36</v>
      </c>
      <c r="AF32" s="165">
        <v>1789</v>
      </c>
      <c r="AG32" s="32">
        <v>452710</v>
      </c>
      <c r="AH32" s="165">
        <v>1543</v>
      </c>
      <c r="AI32" s="165">
        <v>425</v>
      </c>
      <c r="AJ32" s="77">
        <v>96842.4</v>
      </c>
      <c r="AK32" s="78">
        <v>288</v>
      </c>
      <c r="AL32" s="78">
        <v>24</v>
      </c>
      <c r="AM32" s="32">
        <v>167220</v>
      </c>
      <c r="AN32" s="165">
        <v>450</v>
      </c>
      <c r="AO32" s="171">
        <v>2396736.08</v>
      </c>
      <c r="AP32" s="181">
        <v>4550</v>
      </c>
      <c r="AQ32" s="32"/>
      <c r="AR32" s="165"/>
    </row>
    <row r="33" spans="1:44" ht="31.5" x14ac:dyDescent="0.25">
      <c r="A33" s="19">
        <v>30</v>
      </c>
      <c r="B33" s="42">
        <v>560214</v>
      </c>
      <c r="C33" s="37" t="s">
        <v>30</v>
      </c>
      <c r="D33" s="66">
        <v>593868.15</v>
      </c>
      <c r="E33" s="175">
        <v>1000</v>
      </c>
      <c r="F33" s="66"/>
      <c r="G33" s="175"/>
      <c r="H33" s="66">
        <v>18968840.199999999</v>
      </c>
      <c r="I33" s="175">
        <v>10518</v>
      </c>
      <c r="J33" s="23">
        <v>15721047.699999999</v>
      </c>
      <c r="K33" s="175">
        <v>1442</v>
      </c>
      <c r="L33" s="32">
        <v>10444206.050000001</v>
      </c>
      <c r="M33" s="165">
        <v>99</v>
      </c>
      <c r="N33" s="32">
        <v>117338767</v>
      </c>
      <c r="O33" s="165">
        <v>46519</v>
      </c>
      <c r="P33" s="32">
        <v>10099901</v>
      </c>
      <c r="Q33" s="165">
        <v>7804</v>
      </c>
      <c r="R33" s="32">
        <v>69589366</v>
      </c>
      <c r="S33" s="165">
        <v>34115</v>
      </c>
      <c r="T33" s="165">
        <v>23925</v>
      </c>
      <c r="U33" s="32">
        <v>181744.5</v>
      </c>
      <c r="V33" s="165">
        <v>70</v>
      </c>
      <c r="W33" s="32">
        <v>30946765</v>
      </c>
      <c r="X33" s="165">
        <v>16973</v>
      </c>
      <c r="Y33" s="32">
        <v>9889977.5999999996</v>
      </c>
      <c r="Z33" s="165">
        <v>4635</v>
      </c>
      <c r="AA33" s="32">
        <v>12532712</v>
      </c>
      <c r="AB33" s="165">
        <v>7328</v>
      </c>
      <c r="AC33" s="32">
        <v>41070944.700000003</v>
      </c>
      <c r="AD33" s="165">
        <v>24945</v>
      </c>
      <c r="AE33" s="32">
        <v>5444728.6100000003</v>
      </c>
      <c r="AF33" s="165">
        <v>4624</v>
      </c>
      <c r="AG33" s="32">
        <v>1953576.8</v>
      </c>
      <c r="AH33" s="165">
        <v>6657</v>
      </c>
      <c r="AI33" s="165">
        <v>1834</v>
      </c>
      <c r="AJ33" s="77">
        <v>379299.4</v>
      </c>
      <c r="AK33" s="78">
        <v>1128</v>
      </c>
      <c r="AL33" s="78">
        <v>94</v>
      </c>
      <c r="AM33" s="79">
        <v>4904040</v>
      </c>
      <c r="AN33" s="80">
        <v>11900</v>
      </c>
      <c r="AO33" s="171">
        <v>12620428.310000001</v>
      </c>
      <c r="AP33" s="181">
        <v>21275</v>
      </c>
      <c r="AQ33" s="32"/>
      <c r="AR33" s="165"/>
    </row>
    <row r="34" spans="1:44" x14ac:dyDescent="0.25">
      <c r="A34" s="19">
        <v>31</v>
      </c>
      <c r="B34" s="38">
        <v>560275</v>
      </c>
      <c r="C34" s="39" t="s">
        <v>31</v>
      </c>
      <c r="D34" s="66"/>
      <c r="E34" s="175"/>
      <c r="F34" s="66"/>
      <c r="G34" s="175"/>
      <c r="H34" s="66"/>
      <c r="I34" s="175"/>
      <c r="J34" s="23"/>
      <c r="K34" s="175"/>
      <c r="L34" s="171"/>
      <c r="M34" s="181"/>
      <c r="N34" s="32">
        <v>67900316</v>
      </c>
      <c r="O34" s="165">
        <v>26920</v>
      </c>
      <c r="P34" s="32">
        <v>5077107</v>
      </c>
      <c r="Q34" s="165">
        <v>3923</v>
      </c>
      <c r="R34" s="32">
        <v>32532535</v>
      </c>
      <c r="S34" s="165">
        <v>15452</v>
      </c>
      <c r="T34" s="165">
        <v>11183</v>
      </c>
      <c r="U34" s="32">
        <v>25963.5</v>
      </c>
      <c r="V34" s="165">
        <v>10</v>
      </c>
      <c r="W34" s="32">
        <v>14248911</v>
      </c>
      <c r="X34" s="165">
        <v>8626</v>
      </c>
      <c r="Y34" s="32">
        <v>4073347.84</v>
      </c>
      <c r="Z34" s="165">
        <v>1909</v>
      </c>
      <c r="AA34" s="32">
        <v>7761114.5</v>
      </c>
      <c r="AB34" s="165">
        <v>4538</v>
      </c>
      <c r="AC34" s="32">
        <v>20990718.539999999</v>
      </c>
      <c r="AD34" s="165">
        <v>12749</v>
      </c>
      <c r="AE34" s="32">
        <v>2280804.35</v>
      </c>
      <c r="AF34" s="165">
        <v>1937</v>
      </c>
      <c r="AG34" s="32">
        <v>945897.6</v>
      </c>
      <c r="AH34" s="165">
        <v>3223</v>
      </c>
      <c r="AI34" s="165">
        <v>888</v>
      </c>
      <c r="AJ34" s="77">
        <v>246141.1</v>
      </c>
      <c r="AK34" s="78">
        <v>732</v>
      </c>
      <c r="AL34" s="78">
        <v>61</v>
      </c>
      <c r="AM34" s="79">
        <v>330724</v>
      </c>
      <c r="AN34" s="80">
        <v>890</v>
      </c>
      <c r="AO34" s="171">
        <v>7163061.1200000001</v>
      </c>
      <c r="AP34" s="181">
        <v>12001</v>
      </c>
      <c r="AQ34" s="32"/>
      <c r="AR34" s="165"/>
    </row>
    <row r="35" spans="1:44" x14ac:dyDescent="0.25">
      <c r="A35" s="19">
        <v>32</v>
      </c>
      <c r="B35" s="36">
        <v>560048</v>
      </c>
      <c r="C35" s="37" t="s">
        <v>32</v>
      </c>
      <c r="D35" s="66"/>
      <c r="E35" s="175"/>
      <c r="F35" s="66"/>
      <c r="G35" s="175"/>
      <c r="H35" s="66"/>
      <c r="I35" s="175"/>
      <c r="J35" s="23"/>
      <c r="K35" s="175"/>
      <c r="L35" s="32"/>
      <c r="M35" s="165"/>
      <c r="N35" s="32"/>
      <c r="O35" s="165"/>
      <c r="P35" s="32"/>
      <c r="Q35" s="165"/>
      <c r="R35" s="32"/>
      <c r="S35" s="165"/>
      <c r="T35" s="165"/>
      <c r="U35" s="32"/>
      <c r="V35" s="165"/>
      <c r="W35" s="32"/>
      <c r="X35" s="165"/>
      <c r="Y35" s="32"/>
      <c r="Z35" s="165"/>
      <c r="AA35" s="32"/>
      <c r="AB35" s="165"/>
      <c r="AC35" s="32"/>
      <c r="AD35" s="165"/>
      <c r="AE35" s="32"/>
      <c r="AF35" s="165"/>
      <c r="AG35" s="32"/>
      <c r="AH35" s="165"/>
      <c r="AI35" s="165"/>
      <c r="AJ35" s="32"/>
      <c r="AK35" s="165"/>
      <c r="AL35" s="165"/>
      <c r="AM35" s="32"/>
      <c r="AN35" s="165"/>
      <c r="AO35" s="32"/>
      <c r="AP35" s="165"/>
      <c r="AQ35" s="32"/>
      <c r="AR35" s="165"/>
    </row>
    <row r="36" spans="1:44" x14ac:dyDescent="0.25">
      <c r="A36" s="19">
        <v>33</v>
      </c>
      <c r="B36" s="38">
        <v>560269</v>
      </c>
      <c r="C36" s="39" t="s">
        <v>33</v>
      </c>
      <c r="D36" s="66"/>
      <c r="E36" s="175"/>
      <c r="F36" s="66"/>
      <c r="G36" s="175"/>
      <c r="H36" s="66"/>
      <c r="I36" s="175"/>
      <c r="J36" s="23"/>
      <c r="K36" s="175"/>
      <c r="L36" s="32"/>
      <c r="M36" s="165"/>
      <c r="N36" s="32">
        <v>48766148</v>
      </c>
      <c r="O36" s="165">
        <v>19334</v>
      </c>
      <c r="P36" s="32">
        <v>2691915</v>
      </c>
      <c r="Q36" s="165">
        <v>2080</v>
      </c>
      <c r="R36" s="32">
        <v>19366441</v>
      </c>
      <c r="S36" s="165">
        <v>8919</v>
      </c>
      <c r="T36" s="165">
        <v>6782</v>
      </c>
      <c r="U36" s="32"/>
      <c r="V36" s="165"/>
      <c r="W36" s="32">
        <v>7526493</v>
      </c>
      <c r="X36" s="165">
        <v>4610</v>
      </c>
      <c r="Y36" s="32">
        <v>4293125.12</v>
      </c>
      <c r="Z36" s="165">
        <v>2012</v>
      </c>
      <c r="AA36" s="32">
        <v>6777720.75</v>
      </c>
      <c r="AB36" s="165">
        <v>3963</v>
      </c>
      <c r="AC36" s="32">
        <v>20648254.859999999</v>
      </c>
      <c r="AD36" s="165">
        <v>12541</v>
      </c>
      <c r="AE36" s="32">
        <v>2143037.65</v>
      </c>
      <c r="AF36" s="165">
        <v>1820</v>
      </c>
      <c r="AG36" s="32">
        <v>1001288</v>
      </c>
      <c r="AH36" s="165">
        <v>3412</v>
      </c>
      <c r="AI36" s="165">
        <v>940</v>
      </c>
      <c r="AJ36" s="32">
        <v>201755</v>
      </c>
      <c r="AK36" s="165">
        <v>600</v>
      </c>
      <c r="AL36" s="165">
        <v>50</v>
      </c>
      <c r="AM36" s="79">
        <v>353020</v>
      </c>
      <c r="AN36" s="80">
        <v>950</v>
      </c>
      <c r="AO36" s="171">
        <v>5723038.4299999997</v>
      </c>
      <c r="AP36" s="181">
        <v>10644</v>
      </c>
      <c r="AQ36" s="32"/>
      <c r="AR36" s="165"/>
    </row>
    <row r="37" spans="1:44" x14ac:dyDescent="0.25">
      <c r="A37" s="19">
        <v>34</v>
      </c>
      <c r="B37" s="36">
        <v>560055</v>
      </c>
      <c r="C37" s="37" t="s">
        <v>34</v>
      </c>
      <c r="D37" s="66"/>
      <c r="E37" s="175"/>
      <c r="F37" s="66"/>
      <c r="G37" s="175"/>
      <c r="H37" s="66"/>
      <c r="I37" s="175"/>
      <c r="J37" s="23"/>
      <c r="K37" s="175"/>
      <c r="L37" s="32"/>
      <c r="M37" s="165"/>
      <c r="N37" s="32">
        <v>14001287</v>
      </c>
      <c r="O37" s="165">
        <v>5551</v>
      </c>
      <c r="P37" s="32">
        <v>770043</v>
      </c>
      <c r="Q37" s="165">
        <v>595</v>
      </c>
      <c r="R37" s="32">
        <v>5066619</v>
      </c>
      <c r="S37" s="165">
        <v>2284</v>
      </c>
      <c r="T37" s="165">
        <v>1742</v>
      </c>
      <c r="U37" s="32"/>
      <c r="V37" s="165"/>
      <c r="W37" s="32">
        <v>2056346</v>
      </c>
      <c r="X37" s="165">
        <v>1346</v>
      </c>
      <c r="Y37" s="32">
        <v>1081816.32</v>
      </c>
      <c r="Z37" s="165">
        <v>507</v>
      </c>
      <c r="AA37" s="32">
        <v>1894957</v>
      </c>
      <c r="AB37" s="165">
        <v>1108</v>
      </c>
      <c r="AC37" s="32">
        <v>6172578.54</v>
      </c>
      <c r="AD37" s="165">
        <v>3749</v>
      </c>
      <c r="AE37" s="32">
        <v>1051501.44</v>
      </c>
      <c r="AF37" s="165">
        <v>893</v>
      </c>
      <c r="AG37" s="32">
        <v>304647.2</v>
      </c>
      <c r="AH37" s="165">
        <v>1038</v>
      </c>
      <c r="AI37" s="165">
        <v>286</v>
      </c>
      <c r="AJ37" s="32">
        <v>56491.4</v>
      </c>
      <c r="AK37" s="165">
        <v>168</v>
      </c>
      <c r="AL37" s="165">
        <v>14</v>
      </c>
      <c r="AM37" s="77">
        <v>111480</v>
      </c>
      <c r="AN37" s="78">
        <v>300</v>
      </c>
      <c r="AO37" s="171">
        <v>1695134.46</v>
      </c>
      <c r="AP37" s="181">
        <v>3225</v>
      </c>
      <c r="AQ37" s="32"/>
      <c r="AR37" s="165"/>
    </row>
    <row r="38" spans="1:44" x14ac:dyDescent="0.25">
      <c r="A38" s="19">
        <v>35</v>
      </c>
      <c r="B38" s="36">
        <v>560056</v>
      </c>
      <c r="C38" s="37" t="s">
        <v>35</v>
      </c>
      <c r="D38" s="66"/>
      <c r="E38" s="175"/>
      <c r="F38" s="66"/>
      <c r="G38" s="175"/>
      <c r="H38" s="66"/>
      <c r="I38" s="175"/>
      <c r="J38" s="23"/>
      <c r="K38" s="175"/>
      <c r="L38" s="32"/>
      <c r="M38" s="165"/>
      <c r="N38" s="32">
        <v>19096333</v>
      </c>
      <c r="O38" s="165">
        <v>7571</v>
      </c>
      <c r="P38" s="32">
        <v>1021116</v>
      </c>
      <c r="Q38" s="165">
        <v>789</v>
      </c>
      <c r="R38" s="32">
        <v>7134778</v>
      </c>
      <c r="S38" s="165">
        <v>3405</v>
      </c>
      <c r="T38" s="165">
        <v>2411</v>
      </c>
      <c r="U38" s="32"/>
      <c r="V38" s="165"/>
      <c r="W38" s="32">
        <v>2678349</v>
      </c>
      <c r="X38" s="165">
        <v>1766</v>
      </c>
      <c r="Y38" s="32">
        <v>1030606.08</v>
      </c>
      <c r="Z38" s="165">
        <v>483</v>
      </c>
      <c r="AA38" s="32">
        <v>2069402.5</v>
      </c>
      <c r="AB38" s="165">
        <v>1210</v>
      </c>
      <c r="AC38" s="32">
        <v>6253255.0800000001</v>
      </c>
      <c r="AD38" s="165">
        <v>3798</v>
      </c>
      <c r="AE38" s="32">
        <v>564019.25</v>
      </c>
      <c r="AF38" s="165">
        <v>479</v>
      </c>
      <c r="AG38" s="32">
        <v>299321.2</v>
      </c>
      <c r="AH38" s="165">
        <v>1020</v>
      </c>
      <c r="AI38" s="165">
        <v>281</v>
      </c>
      <c r="AJ38" s="32">
        <v>64561.599999999999</v>
      </c>
      <c r="AK38" s="165">
        <v>192</v>
      </c>
      <c r="AL38" s="165">
        <v>16</v>
      </c>
      <c r="AM38" s="77">
        <v>104791.2</v>
      </c>
      <c r="AN38" s="78">
        <v>282</v>
      </c>
      <c r="AO38" s="171">
        <v>1438972.96</v>
      </c>
      <c r="AP38" s="181">
        <v>3006</v>
      </c>
      <c r="AQ38" s="32"/>
      <c r="AR38" s="165"/>
    </row>
    <row r="39" spans="1:44" x14ac:dyDescent="0.25">
      <c r="A39" s="19">
        <v>36</v>
      </c>
      <c r="B39" s="36">
        <v>560057</v>
      </c>
      <c r="C39" s="37" t="s">
        <v>36</v>
      </c>
      <c r="D39" s="66"/>
      <c r="E39" s="175"/>
      <c r="F39" s="66"/>
      <c r="G39" s="175"/>
      <c r="H39" s="66"/>
      <c r="I39" s="175"/>
      <c r="J39" s="23"/>
      <c r="K39" s="175"/>
      <c r="L39" s="32"/>
      <c r="M39" s="165"/>
      <c r="N39" s="32">
        <v>15416298</v>
      </c>
      <c r="O39" s="165">
        <v>6112</v>
      </c>
      <c r="P39" s="32">
        <v>846400</v>
      </c>
      <c r="Q39" s="165">
        <v>654</v>
      </c>
      <c r="R39" s="32">
        <v>5729610</v>
      </c>
      <c r="S39" s="165">
        <v>2591</v>
      </c>
      <c r="T39" s="165">
        <v>1994</v>
      </c>
      <c r="U39" s="32"/>
      <c r="V39" s="165"/>
      <c r="W39" s="32">
        <v>2395860</v>
      </c>
      <c r="X39" s="165">
        <v>1539</v>
      </c>
      <c r="Y39" s="32">
        <v>1137294.08</v>
      </c>
      <c r="Z39" s="165">
        <v>533</v>
      </c>
      <c r="AA39" s="32">
        <v>2048879.5</v>
      </c>
      <c r="AB39" s="165">
        <v>1198</v>
      </c>
      <c r="AC39" s="32">
        <v>5999700.2400000002</v>
      </c>
      <c r="AD39" s="165">
        <v>3644</v>
      </c>
      <c r="AE39" s="32">
        <v>1040904</v>
      </c>
      <c r="AF39" s="165">
        <v>884</v>
      </c>
      <c r="AG39" s="32">
        <v>266300</v>
      </c>
      <c r="AH39" s="165">
        <v>907</v>
      </c>
      <c r="AI39" s="165">
        <v>250</v>
      </c>
      <c r="AJ39" s="32">
        <v>56491.4</v>
      </c>
      <c r="AK39" s="165">
        <v>168</v>
      </c>
      <c r="AL39" s="165">
        <v>14</v>
      </c>
      <c r="AM39" s="77">
        <v>98474</v>
      </c>
      <c r="AN39" s="78">
        <v>265</v>
      </c>
      <c r="AO39" s="171">
        <v>1234882.51</v>
      </c>
      <c r="AP39" s="181">
        <v>2643</v>
      </c>
      <c r="AQ39" s="32"/>
      <c r="AR39" s="165"/>
    </row>
    <row r="40" spans="1:44" x14ac:dyDescent="0.25">
      <c r="A40" s="19">
        <v>37</v>
      </c>
      <c r="B40" s="38">
        <v>560270</v>
      </c>
      <c r="C40" s="37" t="s">
        <v>37</v>
      </c>
      <c r="D40" s="66"/>
      <c r="E40" s="175"/>
      <c r="F40" s="66"/>
      <c r="G40" s="175"/>
      <c r="H40" s="66"/>
      <c r="I40" s="175"/>
      <c r="J40" s="23"/>
      <c r="K40" s="175"/>
      <c r="L40" s="32"/>
      <c r="M40" s="165"/>
      <c r="N40" s="32">
        <v>49010811</v>
      </c>
      <c r="O40" s="165">
        <v>19431</v>
      </c>
      <c r="P40" s="32">
        <v>3843744</v>
      </c>
      <c r="Q40" s="165">
        <v>2970</v>
      </c>
      <c r="R40" s="32">
        <v>25993053</v>
      </c>
      <c r="S40" s="165">
        <v>12354</v>
      </c>
      <c r="T40" s="165">
        <v>8946</v>
      </c>
      <c r="U40" s="32"/>
      <c r="V40" s="165"/>
      <c r="W40" s="32">
        <v>11051447</v>
      </c>
      <c r="X40" s="165">
        <v>6515</v>
      </c>
      <c r="Y40" s="32"/>
      <c r="Z40" s="165"/>
      <c r="AA40" s="32">
        <v>5089704</v>
      </c>
      <c r="AB40" s="165">
        <v>2976</v>
      </c>
      <c r="AC40" s="32">
        <v>13474628.640000001</v>
      </c>
      <c r="AD40" s="165">
        <v>8184</v>
      </c>
      <c r="AE40" s="32">
        <v>1807452.08</v>
      </c>
      <c r="AF40" s="165">
        <v>1535</v>
      </c>
      <c r="AG40" s="32">
        <v>213040</v>
      </c>
      <c r="AH40" s="165">
        <v>726</v>
      </c>
      <c r="AI40" s="165">
        <v>200</v>
      </c>
      <c r="AJ40" s="32">
        <v>153333.79999999999</v>
      </c>
      <c r="AK40" s="165">
        <v>456</v>
      </c>
      <c r="AL40" s="165">
        <v>38</v>
      </c>
      <c r="AM40" s="79">
        <v>74320</v>
      </c>
      <c r="AN40" s="80">
        <v>200</v>
      </c>
      <c r="AO40" s="171">
        <v>3743345.51</v>
      </c>
      <c r="AP40" s="181">
        <v>6522</v>
      </c>
      <c r="AQ40" s="32"/>
      <c r="AR40" s="165"/>
    </row>
    <row r="41" spans="1:44" x14ac:dyDescent="0.25">
      <c r="A41" s="19">
        <v>38</v>
      </c>
      <c r="B41" s="36">
        <v>560058</v>
      </c>
      <c r="C41" s="37" t="s">
        <v>38</v>
      </c>
      <c r="D41" s="66"/>
      <c r="E41" s="175"/>
      <c r="F41" s="66"/>
      <c r="G41" s="175"/>
      <c r="H41" s="66"/>
      <c r="I41" s="175"/>
      <c r="J41" s="23"/>
      <c r="K41" s="175"/>
      <c r="L41" s="32"/>
      <c r="M41" s="165"/>
      <c r="N41" s="32">
        <v>46266549</v>
      </c>
      <c r="O41" s="165">
        <v>18343</v>
      </c>
      <c r="P41" s="32">
        <v>3319597</v>
      </c>
      <c r="Q41" s="165">
        <v>2565</v>
      </c>
      <c r="R41" s="32">
        <v>22452249</v>
      </c>
      <c r="S41" s="165">
        <v>10472</v>
      </c>
      <c r="T41" s="165">
        <v>7639</v>
      </c>
      <c r="U41" s="32">
        <v>25963.5</v>
      </c>
      <c r="V41" s="165">
        <v>10</v>
      </c>
      <c r="W41" s="32">
        <v>9536031</v>
      </c>
      <c r="X41" s="165">
        <v>5789</v>
      </c>
      <c r="Y41" s="32">
        <v>3119557.12</v>
      </c>
      <c r="Z41" s="165">
        <v>1462</v>
      </c>
      <c r="AA41" s="32">
        <v>7725199.25</v>
      </c>
      <c r="AB41" s="165">
        <v>4517</v>
      </c>
      <c r="AC41" s="32">
        <v>18395897.579999998</v>
      </c>
      <c r="AD41" s="165">
        <v>11173</v>
      </c>
      <c r="AE41" s="32">
        <v>2429168.5</v>
      </c>
      <c r="AF41" s="165">
        <v>2063</v>
      </c>
      <c r="AG41" s="32">
        <v>857486</v>
      </c>
      <c r="AH41" s="165">
        <v>2922</v>
      </c>
      <c r="AI41" s="165">
        <v>805</v>
      </c>
      <c r="AJ41" s="32">
        <v>205790.1</v>
      </c>
      <c r="AK41" s="165">
        <v>612</v>
      </c>
      <c r="AL41" s="165">
        <v>51</v>
      </c>
      <c r="AM41" s="77">
        <v>315860</v>
      </c>
      <c r="AN41" s="78">
        <v>850</v>
      </c>
      <c r="AO41" s="171">
        <v>5416380.1600000001</v>
      </c>
      <c r="AP41" s="181">
        <v>9890</v>
      </c>
      <c r="AQ41" s="32"/>
      <c r="AR41" s="165"/>
    </row>
    <row r="42" spans="1:44" x14ac:dyDescent="0.25">
      <c r="A42" s="19">
        <v>39</v>
      </c>
      <c r="B42" s="36">
        <v>560059</v>
      </c>
      <c r="C42" s="37" t="s">
        <v>39</v>
      </c>
      <c r="D42" s="66"/>
      <c r="E42" s="175"/>
      <c r="F42" s="66"/>
      <c r="G42" s="175"/>
      <c r="H42" s="66"/>
      <c r="I42" s="175"/>
      <c r="J42" s="23"/>
      <c r="K42" s="175"/>
      <c r="L42" s="32"/>
      <c r="M42" s="165"/>
      <c r="N42" s="32">
        <v>13794459</v>
      </c>
      <c r="O42" s="165">
        <v>5469</v>
      </c>
      <c r="P42" s="32">
        <v>773926</v>
      </c>
      <c r="Q42" s="165">
        <v>598</v>
      </c>
      <c r="R42" s="32">
        <v>5250207</v>
      </c>
      <c r="S42" s="165">
        <v>2494</v>
      </c>
      <c r="T42" s="165">
        <v>1775</v>
      </c>
      <c r="U42" s="32">
        <v>5192.7</v>
      </c>
      <c r="V42" s="165">
        <v>2</v>
      </c>
      <c r="W42" s="32">
        <v>2226232</v>
      </c>
      <c r="X42" s="165">
        <v>1406</v>
      </c>
      <c r="Y42" s="32">
        <v>1096752.6399999999</v>
      </c>
      <c r="Z42" s="165">
        <v>514</v>
      </c>
      <c r="AA42" s="32">
        <v>1549486.5</v>
      </c>
      <c r="AB42" s="165">
        <v>906</v>
      </c>
      <c r="AC42" s="32">
        <v>4926208.32</v>
      </c>
      <c r="AD42" s="165">
        <v>2992</v>
      </c>
      <c r="AE42" s="32">
        <v>634668.84</v>
      </c>
      <c r="AF42" s="165">
        <v>539</v>
      </c>
      <c r="AG42" s="32">
        <v>233278.8</v>
      </c>
      <c r="AH42" s="165">
        <v>795</v>
      </c>
      <c r="AI42" s="165">
        <v>219</v>
      </c>
      <c r="AJ42" s="32">
        <v>52456.3</v>
      </c>
      <c r="AK42" s="165">
        <v>156</v>
      </c>
      <c r="AL42" s="165">
        <v>13</v>
      </c>
      <c r="AM42" s="77">
        <v>85468</v>
      </c>
      <c r="AN42" s="78">
        <v>230</v>
      </c>
      <c r="AO42" s="171">
        <v>1115429</v>
      </c>
      <c r="AP42" s="181">
        <v>2310</v>
      </c>
      <c r="AQ42" s="32"/>
      <c r="AR42" s="165"/>
    </row>
    <row r="43" spans="1:44" x14ac:dyDescent="0.25">
      <c r="A43" s="19">
        <v>40</v>
      </c>
      <c r="B43" s="36">
        <v>560061</v>
      </c>
      <c r="C43" s="37" t="s">
        <v>40</v>
      </c>
      <c r="D43" s="66"/>
      <c r="E43" s="175"/>
      <c r="F43" s="66"/>
      <c r="G43" s="175"/>
      <c r="H43" s="66"/>
      <c r="I43" s="175"/>
      <c r="J43" s="23"/>
      <c r="K43" s="175"/>
      <c r="L43" s="32"/>
      <c r="M43" s="165"/>
      <c r="N43" s="32">
        <v>24995993</v>
      </c>
      <c r="O43" s="165">
        <v>9910</v>
      </c>
      <c r="P43" s="32">
        <v>1624208</v>
      </c>
      <c r="Q43" s="165">
        <v>1255</v>
      </c>
      <c r="R43" s="32">
        <v>11443635</v>
      </c>
      <c r="S43" s="165">
        <v>5305</v>
      </c>
      <c r="T43" s="165">
        <v>3906</v>
      </c>
      <c r="U43" s="32">
        <v>10385.4</v>
      </c>
      <c r="V43" s="165">
        <v>4</v>
      </c>
      <c r="W43" s="32">
        <v>4509199</v>
      </c>
      <c r="X43" s="165">
        <v>2825</v>
      </c>
      <c r="Y43" s="32">
        <v>1756084.48</v>
      </c>
      <c r="Z43" s="165">
        <v>823</v>
      </c>
      <c r="AA43" s="32">
        <v>3502592</v>
      </c>
      <c r="AB43" s="165">
        <v>2048</v>
      </c>
      <c r="AC43" s="32">
        <v>9616972.8599999994</v>
      </c>
      <c r="AD43" s="165">
        <v>5841</v>
      </c>
      <c r="AE43" s="32">
        <v>1095068.69</v>
      </c>
      <c r="AF43" s="165">
        <v>930</v>
      </c>
      <c r="AG43" s="32">
        <v>428210.4</v>
      </c>
      <c r="AH43" s="165">
        <v>1459</v>
      </c>
      <c r="AI43" s="165">
        <v>402</v>
      </c>
      <c r="AJ43" s="32">
        <v>88772.2</v>
      </c>
      <c r="AK43" s="165">
        <v>264</v>
      </c>
      <c r="AL43" s="165">
        <v>22</v>
      </c>
      <c r="AM43" s="77">
        <v>156815.20000000001</v>
      </c>
      <c r="AN43" s="78">
        <v>422</v>
      </c>
      <c r="AO43" s="171">
        <v>2392206.2000000002</v>
      </c>
      <c r="AP43" s="181">
        <v>4438</v>
      </c>
      <c r="AQ43" s="32"/>
      <c r="AR43" s="165"/>
    </row>
    <row r="44" spans="1:44" x14ac:dyDescent="0.25">
      <c r="A44" s="19">
        <v>41</v>
      </c>
      <c r="B44" s="38">
        <v>560338</v>
      </c>
      <c r="C44" s="39" t="s">
        <v>41</v>
      </c>
      <c r="D44" s="68"/>
      <c r="E44" s="177"/>
      <c r="F44" s="68"/>
      <c r="G44" s="177"/>
      <c r="H44" s="68"/>
      <c r="I44" s="177"/>
      <c r="J44" s="26"/>
      <c r="K44" s="177"/>
      <c r="L44" s="32"/>
      <c r="M44" s="165"/>
      <c r="N44" s="32">
        <v>62482416</v>
      </c>
      <c r="O44" s="165">
        <v>24772</v>
      </c>
      <c r="P44" s="32">
        <v>4045638</v>
      </c>
      <c r="Q44" s="165">
        <v>3126</v>
      </c>
      <c r="R44" s="32">
        <v>27023095</v>
      </c>
      <c r="S44" s="165">
        <v>12357</v>
      </c>
      <c r="T44" s="165">
        <v>9304</v>
      </c>
      <c r="U44" s="32">
        <v>41541.599999999999</v>
      </c>
      <c r="V44" s="165">
        <v>16</v>
      </c>
      <c r="W44" s="32">
        <v>11195192</v>
      </c>
      <c r="X44" s="165">
        <v>7018</v>
      </c>
      <c r="Y44" s="32">
        <v>3973061.12</v>
      </c>
      <c r="Z44" s="165">
        <v>1862</v>
      </c>
      <c r="AA44" s="32">
        <v>8841992.5</v>
      </c>
      <c r="AB44" s="165">
        <v>5170</v>
      </c>
      <c r="AC44" s="32">
        <v>21063162.780000001</v>
      </c>
      <c r="AD44" s="165">
        <v>12793</v>
      </c>
      <c r="AE44" s="32">
        <v>2429168.5</v>
      </c>
      <c r="AF44" s="165">
        <v>2063</v>
      </c>
      <c r="AG44" s="32">
        <v>950158.4</v>
      </c>
      <c r="AH44" s="165">
        <v>3238</v>
      </c>
      <c r="AI44" s="165">
        <v>892</v>
      </c>
      <c r="AJ44" s="32">
        <v>221930.5</v>
      </c>
      <c r="AK44" s="165">
        <v>660</v>
      </c>
      <c r="AL44" s="165">
        <v>55</v>
      </c>
      <c r="AM44" s="79">
        <v>330724</v>
      </c>
      <c r="AN44" s="80">
        <v>890</v>
      </c>
      <c r="AO44" s="171">
        <v>5410738.71</v>
      </c>
      <c r="AP44" s="181">
        <v>10082</v>
      </c>
      <c r="AQ44" s="32"/>
      <c r="AR44" s="165"/>
    </row>
    <row r="45" spans="1:44" x14ac:dyDescent="0.25">
      <c r="A45" s="19">
        <v>42</v>
      </c>
      <c r="B45" s="36">
        <v>560064</v>
      </c>
      <c r="C45" s="37" t="s">
        <v>42</v>
      </c>
      <c r="D45" s="66"/>
      <c r="E45" s="175"/>
      <c r="F45" s="66"/>
      <c r="G45" s="175"/>
      <c r="H45" s="66"/>
      <c r="I45" s="175"/>
      <c r="J45" s="23"/>
      <c r="K45" s="175"/>
      <c r="L45" s="32"/>
      <c r="M45" s="165"/>
      <c r="N45" s="32">
        <v>40848649</v>
      </c>
      <c r="O45" s="165">
        <v>16195</v>
      </c>
      <c r="P45" s="32">
        <v>2351543</v>
      </c>
      <c r="Q45" s="165">
        <v>1817</v>
      </c>
      <c r="R45" s="32">
        <v>17673111</v>
      </c>
      <c r="S45" s="165">
        <v>8267</v>
      </c>
      <c r="T45" s="165">
        <v>5919</v>
      </c>
      <c r="U45" s="32">
        <v>18174.5</v>
      </c>
      <c r="V45" s="165">
        <v>7</v>
      </c>
      <c r="W45" s="32">
        <v>6916152</v>
      </c>
      <c r="X45" s="165">
        <v>4303</v>
      </c>
      <c r="Y45" s="32">
        <v>3042741.76</v>
      </c>
      <c r="Z45" s="165">
        <v>1426</v>
      </c>
      <c r="AA45" s="32">
        <v>3639412</v>
      </c>
      <c r="AB45" s="165">
        <v>2128</v>
      </c>
      <c r="AC45" s="32">
        <v>16571619.9</v>
      </c>
      <c r="AD45" s="165">
        <v>10065</v>
      </c>
      <c r="AE45" s="32">
        <v>2868373.47</v>
      </c>
      <c r="AF45" s="165">
        <v>2436</v>
      </c>
      <c r="AG45" s="32">
        <v>771204.8</v>
      </c>
      <c r="AH45" s="165">
        <v>2628</v>
      </c>
      <c r="AI45" s="165">
        <v>724</v>
      </c>
      <c r="AJ45" s="32">
        <v>117017.9</v>
      </c>
      <c r="AK45" s="165">
        <v>348</v>
      </c>
      <c r="AL45" s="165">
        <v>29</v>
      </c>
      <c r="AM45" s="77">
        <v>279814.8</v>
      </c>
      <c r="AN45" s="78">
        <v>753</v>
      </c>
      <c r="AO45" s="171">
        <v>4170899.88</v>
      </c>
      <c r="AP45" s="181">
        <v>7954</v>
      </c>
      <c r="AQ45" s="32"/>
      <c r="AR45" s="165"/>
    </row>
    <row r="46" spans="1:44" x14ac:dyDescent="0.25">
      <c r="A46" s="19">
        <v>43</v>
      </c>
      <c r="B46" s="36">
        <v>560065</v>
      </c>
      <c r="C46" s="37" t="s">
        <v>43</v>
      </c>
      <c r="D46" s="66"/>
      <c r="E46" s="175"/>
      <c r="F46" s="66"/>
      <c r="G46" s="175"/>
      <c r="H46" s="66"/>
      <c r="I46" s="175"/>
      <c r="J46" s="23"/>
      <c r="K46" s="175"/>
      <c r="L46" s="32"/>
      <c r="M46" s="165"/>
      <c r="N46" s="32">
        <v>16536199</v>
      </c>
      <c r="O46" s="165">
        <v>6556</v>
      </c>
      <c r="P46" s="32">
        <v>905933</v>
      </c>
      <c r="Q46" s="165">
        <v>700</v>
      </c>
      <c r="R46" s="32">
        <v>6165422</v>
      </c>
      <c r="S46" s="165">
        <v>2883</v>
      </c>
      <c r="T46" s="165">
        <v>2124</v>
      </c>
      <c r="U46" s="32"/>
      <c r="V46" s="165"/>
      <c r="W46" s="32">
        <v>2526854</v>
      </c>
      <c r="X46" s="165">
        <v>1620</v>
      </c>
      <c r="Y46" s="32">
        <v>1307994.8799999999</v>
      </c>
      <c r="Z46" s="165">
        <v>613</v>
      </c>
      <c r="AA46" s="32">
        <v>1436610</v>
      </c>
      <c r="AB46" s="165">
        <v>840</v>
      </c>
      <c r="AC46" s="32">
        <v>6039215.2800000003</v>
      </c>
      <c r="AD46" s="165">
        <v>3668</v>
      </c>
      <c r="AE46" s="32">
        <v>785387.97</v>
      </c>
      <c r="AF46" s="165">
        <v>667</v>
      </c>
      <c r="AG46" s="32">
        <v>272691.20000000001</v>
      </c>
      <c r="AH46" s="165">
        <v>929</v>
      </c>
      <c r="AI46" s="165">
        <v>256</v>
      </c>
      <c r="AJ46" s="32">
        <v>48421.2</v>
      </c>
      <c r="AK46" s="165">
        <v>144</v>
      </c>
      <c r="AL46" s="165">
        <v>12</v>
      </c>
      <c r="AM46" s="77">
        <v>101818.4</v>
      </c>
      <c r="AN46" s="78">
        <v>274</v>
      </c>
      <c r="AO46" s="171">
        <v>1263656.26</v>
      </c>
      <c r="AP46" s="181">
        <v>2704</v>
      </c>
      <c r="AQ46" s="32"/>
      <c r="AR46" s="165"/>
    </row>
    <row r="47" spans="1:44" x14ac:dyDescent="0.25">
      <c r="A47" s="19">
        <v>44</v>
      </c>
      <c r="B47" s="36">
        <v>560068</v>
      </c>
      <c r="C47" s="37" t="s">
        <v>44</v>
      </c>
      <c r="D47" s="66"/>
      <c r="E47" s="175"/>
      <c r="F47" s="66"/>
      <c r="G47" s="175"/>
      <c r="H47" s="66"/>
      <c r="I47" s="175"/>
      <c r="J47" s="23"/>
      <c r="K47" s="175"/>
      <c r="L47" s="32"/>
      <c r="M47" s="165"/>
      <c r="N47" s="32">
        <v>33453265</v>
      </c>
      <c r="O47" s="165">
        <v>13263</v>
      </c>
      <c r="P47" s="32">
        <v>2055174</v>
      </c>
      <c r="Q47" s="165">
        <v>1588</v>
      </c>
      <c r="R47" s="32">
        <v>15412950</v>
      </c>
      <c r="S47" s="165">
        <v>7187</v>
      </c>
      <c r="T47" s="165">
        <v>5350</v>
      </c>
      <c r="U47" s="32">
        <v>142799.29999999999</v>
      </c>
      <c r="V47" s="165">
        <v>55</v>
      </c>
      <c r="W47" s="32">
        <v>6100307</v>
      </c>
      <c r="X47" s="165">
        <v>3786</v>
      </c>
      <c r="Y47" s="32">
        <v>2404747.52</v>
      </c>
      <c r="Z47" s="165">
        <v>1127</v>
      </c>
      <c r="AA47" s="32">
        <v>4301278.75</v>
      </c>
      <c r="AB47" s="165">
        <v>2515</v>
      </c>
      <c r="AC47" s="32">
        <v>13736415.779999999</v>
      </c>
      <c r="AD47" s="165">
        <v>8343</v>
      </c>
      <c r="AE47" s="32">
        <v>2324371.6</v>
      </c>
      <c r="AF47" s="165">
        <v>1974</v>
      </c>
      <c r="AG47" s="32">
        <v>647641.59999999998</v>
      </c>
      <c r="AH47" s="165">
        <v>2207</v>
      </c>
      <c r="AI47" s="165">
        <v>608</v>
      </c>
      <c r="AJ47" s="32">
        <v>137193.4</v>
      </c>
      <c r="AK47" s="165">
        <v>408</v>
      </c>
      <c r="AL47" s="165">
        <v>34</v>
      </c>
      <c r="AM47" s="77">
        <v>241540</v>
      </c>
      <c r="AN47" s="78">
        <v>650</v>
      </c>
      <c r="AO47" s="171">
        <v>3687881.83</v>
      </c>
      <c r="AP47" s="181">
        <v>6877</v>
      </c>
      <c r="AQ47" s="32"/>
      <c r="AR47" s="165"/>
    </row>
    <row r="48" spans="1:44" x14ac:dyDescent="0.25">
      <c r="A48" s="19">
        <v>45</v>
      </c>
      <c r="B48" s="36">
        <v>560069</v>
      </c>
      <c r="C48" s="37" t="s">
        <v>45</v>
      </c>
      <c r="D48" s="66"/>
      <c r="E48" s="175"/>
      <c r="F48" s="66"/>
      <c r="G48" s="175"/>
      <c r="H48" s="66"/>
      <c r="I48" s="175"/>
      <c r="J48" s="23"/>
      <c r="K48" s="175"/>
      <c r="L48" s="32"/>
      <c r="M48" s="165"/>
      <c r="N48" s="32">
        <v>20178400</v>
      </c>
      <c r="O48" s="165">
        <v>8000</v>
      </c>
      <c r="P48" s="32">
        <v>1153123</v>
      </c>
      <c r="Q48" s="165">
        <v>891</v>
      </c>
      <c r="R48" s="32">
        <v>8427631</v>
      </c>
      <c r="S48" s="165">
        <v>3869</v>
      </c>
      <c r="T48" s="165">
        <v>2963</v>
      </c>
      <c r="U48" s="32">
        <v>38945.300000000003</v>
      </c>
      <c r="V48" s="165">
        <v>15</v>
      </c>
      <c r="W48" s="32">
        <v>3338855</v>
      </c>
      <c r="X48" s="165">
        <v>2134</v>
      </c>
      <c r="Y48" s="32">
        <v>1647262.72</v>
      </c>
      <c r="Z48" s="165">
        <v>772</v>
      </c>
      <c r="AA48" s="32">
        <v>2936499.25</v>
      </c>
      <c r="AB48" s="165">
        <v>1717</v>
      </c>
      <c r="AC48" s="32">
        <v>9393054.3000000007</v>
      </c>
      <c r="AD48" s="165">
        <v>5705</v>
      </c>
      <c r="AE48" s="32">
        <v>1603745.76</v>
      </c>
      <c r="AF48" s="165">
        <v>1362</v>
      </c>
      <c r="AG48" s="32">
        <v>463362</v>
      </c>
      <c r="AH48" s="165">
        <v>1579</v>
      </c>
      <c r="AI48" s="165">
        <v>435</v>
      </c>
      <c r="AJ48" s="32">
        <v>92807.3</v>
      </c>
      <c r="AK48" s="165">
        <v>276</v>
      </c>
      <c r="AL48" s="165">
        <v>23</v>
      </c>
      <c r="AM48" s="77">
        <v>170192.8</v>
      </c>
      <c r="AN48" s="78">
        <v>458</v>
      </c>
      <c r="AO48" s="171">
        <v>2464775.87</v>
      </c>
      <c r="AP48" s="181">
        <v>4682</v>
      </c>
      <c r="AQ48" s="32"/>
      <c r="AR48" s="165"/>
    </row>
    <row r="49" spans="1:44" x14ac:dyDescent="0.25">
      <c r="A49" s="19">
        <v>46</v>
      </c>
      <c r="B49" s="36">
        <v>560070</v>
      </c>
      <c r="C49" s="37" t="s">
        <v>46</v>
      </c>
      <c r="D49" s="66"/>
      <c r="E49" s="175"/>
      <c r="F49" s="66"/>
      <c r="G49" s="175"/>
      <c r="H49" s="66"/>
      <c r="I49" s="175"/>
      <c r="J49" s="23"/>
      <c r="K49" s="175"/>
      <c r="L49" s="32"/>
      <c r="M49" s="165"/>
      <c r="N49" s="32">
        <v>106728602</v>
      </c>
      <c r="O49" s="165">
        <v>42314</v>
      </c>
      <c r="P49" s="32">
        <v>8826376</v>
      </c>
      <c r="Q49" s="165">
        <v>6820</v>
      </c>
      <c r="R49" s="32">
        <v>65223527</v>
      </c>
      <c r="S49" s="165">
        <v>32839</v>
      </c>
      <c r="T49" s="165">
        <v>22353</v>
      </c>
      <c r="U49" s="32">
        <v>173955.5</v>
      </c>
      <c r="V49" s="165">
        <v>67</v>
      </c>
      <c r="W49" s="32">
        <v>25723048</v>
      </c>
      <c r="X49" s="165">
        <v>15553</v>
      </c>
      <c r="Y49" s="32">
        <v>8370740.4800000004</v>
      </c>
      <c r="Z49" s="165">
        <v>3923</v>
      </c>
      <c r="AA49" s="32">
        <v>13608459.25</v>
      </c>
      <c r="AB49" s="165">
        <v>7957</v>
      </c>
      <c r="AC49" s="32">
        <v>37096390.259999998</v>
      </c>
      <c r="AD49" s="165">
        <v>22531</v>
      </c>
      <c r="AE49" s="32">
        <v>4501556.55</v>
      </c>
      <c r="AF49" s="165">
        <v>3823</v>
      </c>
      <c r="AG49" s="32">
        <v>1664907.6</v>
      </c>
      <c r="AH49" s="165">
        <v>5674</v>
      </c>
      <c r="AI49" s="165">
        <v>1563</v>
      </c>
      <c r="AJ49" s="32">
        <v>460001.4</v>
      </c>
      <c r="AK49" s="165">
        <v>1368</v>
      </c>
      <c r="AL49" s="165">
        <v>114</v>
      </c>
      <c r="AM49" s="77">
        <v>668880</v>
      </c>
      <c r="AN49" s="78">
        <v>1800</v>
      </c>
      <c r="AO49" s="171">
        <v>8873790.6799999997</v>
      </c>
      <c r="AP49" s="181">
        <v>16576</v>
      </c>
      <c r="AQ49" s="32"/>
      <c r="AR49" s="165"/>
    </row>
    <row r="50" spans="1:44" x14ac:dyDescent="0.25">
      <c r="A50" s="19">
        <v>47</v>
      </c>
      <c r="B50" s="36">
        <v>560071</v>
      </c>
      <c r="C50" s="37" t="s">
        <v>47</v>
      </c>
      <c r="D50" s="66"/>
      <c r="E50" s="175"/>
      <c r="F50" s="66"/>
      <c r="G50" s="175"/>
      <c r="H50" s="66"/>
      <c r="I50" s="175"/>
      <c r="J50" s="23"/>
      <c r="K50" s="175"/>
      <c r="L50" s="32"/>
      <c r="M50" s="165"/>
      <c r="N50" s="32">
        <v>23162281</v>
      </c>
      <c r="O50" s="165">
        <v>9183</v>
      </c>
      <c r="P50" s="32">
        <v>1616443</v>
      </c>
      <c r="Q50" s="165">
        <v>1249</v>
      </c>
      <c r="R50" s="32">
        <v>11340030</v>
      </c>
      <c r="S50" s="165">
        <v>5349</v>
      </c>
      <c r="T50" s="165">
        <v>3982</v>
      </c>
      <c r="U50" s="32"/>
      <c r="V50" s="165"/>
      <c r="W50" s="32">
        <v>4511790</v>
      </c>
      <c r="X50" s="165">
        <v>2804</v>
      </c>
      <c r="Y50" s="32">
        <v>1574714.88</v>
      </c>
      <c r="Z50" s="165">
        <v>738</v>
      </c>
      <c r="AA50" s="32">
        <v>2221614.75</v>
      </c>
      <c r="AB50" s="165">
        <v>1299</v>
      </c>
      <c r="AC50" s="32">
        <v>9552760.9199999999</v>
      </c>
      <c r="AD50" s="165">
        <v>5802</v>
      </c>
      <c r="AE50" s="32">
        <v>1060921.3799999999</v>
      </c>
      <c r="AF50" s="165">
        <v>901</v>
      </c>
      <c r="AG50" s="32">
        <v>434601.6</v>
      </c>
      <c r="AH50" s="165">
        <v>1481</v>
      </c>
      <c r="AI50" s="165">
        <v>408</v>
      </c>
      <c r="AJ50" s="32">
        <v>68596.7</v>
      </c>
      <c r="AK50" s="165">
        <v>204</v>
      </c>
      <c r="AL50" s="165">
        <v>17</v>
      </c>
      <c r="AM50" s="77">
        <v>156072</v>
      </c>
      <c r="AN50" s="78">
        <v>420</v>
      </c>
      <c r="AO50" s="171">
        <v>2237954.1800000002</v>
      </c>
      <c r="AP50" s="181">
        <v>4272</v>
      </c>
      <c r="AQ50" s="32"/>
      <c r="AR50" s="165"/>
    </row>
    <row r="51" spans="1:44" x14ac:dyDescent="0.25">
      <c r="A51" s="19">
        <v>48</v>
      </c>
      <c r="B51" s="36">
        <v>560072</v>
      </c>
      <c r="C51" s="37" t="s">
        <v>48</v>
      </c>
      <c r="D51" s="66"/>
      <c r="E51" s="175"/>
      <c r="F51" s="66"/>
      <c r="G51" s="175"/>
      <c r="H51" s="66"/>
      <c r="I51" s="175"/>
      <c r="J51" s="23"/>
      <c r="K51" s="175"/>
      <c r="L51" s="32"/>
      <c r="M51" s="165"/>
      <c r="N51" s="32">
        <v>24708451</v>
      </c>
      <c r="O51" s="165">
        <v>9796</v>
      </c>
      <c r="P51" s="32">
        <v>1480553</v>
      </c>
      <c r="Q51" s="165">
        <v>1144</v>
      </c>
      <c r="R51" s="32">
        <v>10558787</v>
      </c>
      <c r="S51" s="165">
        <v>4968</v>
      </c>
      <c r="T51" s="165">
        <v>3632</v>
      </c>
      <c r="U51" s="32">
        <v>25963.5</v>
      </c>
      <c r="V51" s="165">
        <v>10</v>
      </c>
      <c r="W51" s="32">
        <v>4135314</v>
      </c>
      <c r="X51" s="165">
        <v>2640</v>
      </c>
      <c r="Y51" s="32">
        <v>2001466.88</v>
      </c>
      <c r="Z51" s="165">
        <v>938</v>
      </c>
      <c r="AA51" s="32">
        <v>4077236</v>
      </c>
      <c r="AB51" s="165">
        <v>2384</v>
      </c>
      <c r="AC51" s="32">
        <v>9113156.0999999996</v>
      </c>
      <c r="AD51" s="165">
        <v>5535</v>
      </c>
      <c r="AE51" s="32">
        <v>1009111.68</v>
      </c>
      <c r="AF51" s="165">
        <v>857</v>
      </c>
      <c r="AG51" s="32">
        <v>434601.6</v>
      </c>
      <c r="AH51" s="165">
        <v>1481</v>
      </c>
      <c r="AI51" s="165">
        <v>408</v>
      </c>
      <c r="AJ51" s="32">
        <v>121053</v>
      </c>
      <c r="AK51" s="165">
        <v>360</v>
      </c>
      <c r="AL51" s="165">
        <v>30</v>
      </c>
      <c r="AM51" s="77">
        <v>162760.79999999999</v>
      </c>
      <c r="AN51" s="78">
        <v>438</v>
      </c>
      <c r="AO51" s="171">
        <v>2525751.42</v>
      </c>
      <c r="AP51" s="181">
        <v>4541</v>
      </c>
      <c r="AQ51" s="32"/>
      <c r="AR51" s="165"/>
    </row>
    <row r="52" spans="1:44" x14ac:dyDescent="0.25">
      <c r="A52" s="19">
        <v>49</v>
      </c>
      <c r="B52" s="36">
        <v>560074</v>
      </c>
      <c r="C52" s="37" t="s">
        <v>49</v>
      </c>
      <c r="D52" s="66"/>
      <c r="E52" s="175"/>
      <c r="F52" s="66"/>
      <c r="G52" s="175"/>
      <c r="H52" s="66"/>
      <c r="I52" s="175"/>
      <c r="J52" s="23"/>
      <c r="K52" s="175"/>
      <c r="L52" s="32"/>
      <c r="M52" s="165"/>
      <c r="N52" s="32">
        <v>25616479</v>
      </c>
      <c r="O52" s="165">
        <v>10156</v>
      </c>
      <c r="P52" s="32">
        <v>1699271</v>
      </c>
      <c r="Q52" s="165">
        <v>1313</v>
      </c>
      <c r="R52" s="32">
        <v>12138018</v>
      </c>
      <c r="S52" s="165">
        <v>5728</v>
      </c>
      <c r="T52" s="165">
        <v>4309</v>
      </c>
      <c r="U52" s="32">
        <v>7789.1</v>
      </c>
      <c r="V52" s="165">
        <v>3</v>
      </c>
      <c r="W52" s="32">
        <v>4899676</v>
      </c>
      <c r="X52" s="165">
        <v>3020</v>
      </c>
      <c r="Y52" s="32">
        <v>2022804.48</v>
      </c>
      <c r="Z52" s="165">
        <v>948</v>
      </c>
      <c r="AA52" s="32">
        <v>3690719.5</v>
      </c>
      <c r="AB52" s="165">
        <v>2158</v>
      </c>
      <c r="AC52" s="32">
        <v>8691662.3399999999</v>
      </c>
      <c r="AD52" s="165">
        <v>5279</v>
      </c>
      <c r="AE52" s="32">
        <v>1880456.66</v>
      </c>
      <c r="AF52" s="165">
        <v>1597</v>
      </c>
      <c r="AG52" s="32">
        <v>374950.40000000002</v>
      </c>
      <c r="AH52" s="165">
        <v>1278</v>
      </c>
      <c r="AI52" s="165">
        <v>352</v>
      </c>
      <c r="AJ52" s="32">
        <v>121053</v>
      </c>
      <c r="AK52" s="165">
        <v>360</v>
      </c>
      <c r="AL52" s="165">
        <v>30</v>
      </c>
      <c r="AM52" s="77">
        <v>141208</v>
      </c>
      <c r="AN52" s="78">
        <v>380</v>
      </c>
      <c r="AO52" s="171">
        <v>2413808.15</v>
      </c>
      <c r="AP52" s="181">
        <v>4305</v>
      </c>
      <c r="AQ52" s="32"/>
      <c r="AR52" s="165"/>
    </row>
    <row r="53" spans="1:44" x14ac:dyDescent="0.25">
      <c r="A53" s="19">
        <v>50</v>
      </c>
      <c r="B53" s="36">
        <v>560075</v>
      </c>
      <c r="C53" s="37" t="s">
        <v>50</v>
      </c>
      <c r="D53" s="66"/>
      <c r="E53" s="175"/>
      <c r="F53" s="66"/>
      <c r="G53" s="175"/>
      <c r="H53" s="66"/>
      <c r="I53" s="175"/>
      <c r="J53" s="23"/>
      <c r="K53" s="175"/>
      <c r="L53" s="32"/>
      <c r="M53" s="165"/>
      <c r="N53" s="32">
        <v>40482915</v>
      </c>
      <c r="O53" s="165">
        <v>16050</v>
      </c>
      <c r="P53" s="32">
        <v>2559908</v>
      </c>
      <c r="Q53" s="165">
        <v>1978</v>
      </c>
      <c r="R53" s="32">
        <v>18754099</v>
      </c>
      <c r="S53" s="165">
        <v>8729</v>
      </c>
      <c r="T53" s="165">
        <v>6434</v>
      </c>
      <c r="U53" s="32">
        <v>25963.5</v>
      </c>
      <c r="V53" s="165">
        <v>10</v>
      </c>
      <c r="W53" s="32">
        <v>7355454</v>
      </c>
      <c r="X53" s="165">
        <v>4604</v>
      </c>
      <c r="Y53" s="32">
        <v>3281722.88</v>
      </c>
      <c r="Z53" s="165">
        <v>1538</v>
      </c>
      <c r="AA53" s="32">
        <v>5371895.25</v>
      </c>
      <c r="AB53" s="165">
        <v>3141</v>
      </c>
      <c r="AC53" s="32">
        <v>15922914.66</v>
      </c>
      <c r="AD53" s="165">
        <v>9671</v>
      </c>
      <c r="AE53" s="32">
        <v>1385909.51</v>
      </c>
      <c r="AF53" s="165">
        <v>1177</v>
      </c>
      <c r="AG53" s="32">
        <v>700901.6</v>
      </c>
      <c r="AH53" s="165">
        <v>2388</v>
      </c>
      <c r="AI53" s="165">
        <v>658</v>
      </c>
      <c r="AJ53" s="32">
        <v>149298.70000000001</v>
      </c>
      <c r="AK53" s="165">
        <v>444</v>
      </c>
      <c r="AL53" s="165">
        <v>37</v>
      </c>
      <c r="AM53" s="77">
        <v>258262</v>
      </c>
      <c r="AN53" s="78">
        <v>695</v>
      </c>
      <c r="AO53" s="171">
        <v>4040138.33</v>
      </c>
      <c r="AP53" s="181">
        <v>7196</v>
      </c>
      <c r="AQ53" s="32"/>
      <c r="AR53" s="165"/>
    </row>
    <row r="54" spans="1:44" x14ac:dyDescent="0.25">
      <c r="A54" s="19">
        <v>51</v>
      </c>
      <c r="B54" s="36">
        <v>560077</v>
      </c>
      <c r="C54" s="37" t="s">
        <v>51</v>
      </c>
      <c r="D54" s="66"/>
      <c r="E54" s="175"/>
      <c r="F54" s="66"/>
      <c r="G54" s="175"/>
      <c r="H54" s="66"/>
      <c r="I54" s="175"/>
      <c r="J54" s="23"/>
      <c r="K54" s="175"/>
      <c r="L54" s="32"/>
      <c r="M54" s="165"/>
      <c r="N54" s="32">
        <v>13370712</v>
      </c>
      <c r="O54" s="165">
        <v>5301</v>
      </c>
      <c r="P54" s="32">
        <v>757101</v>
      </c>
      <c r="Q54" s="165">
        <v>585</v>
      </c>
      <c r="R54" s="32">
        <v>3737464</v>
      </c>
      <c r="S54" s="165">
        <v>1640</v>
      </c>
      <c r="T54" s="165">
        <v>1196</v>
      </c>
      <c r="U54" s="32"/>
      <c r="V54" s="165"/>
      <c r="W54" s="32">
        <v>1944383</v>
      </c>
      <c r="X54" s="165">
        <v>1271</v>
      </c>
      <c r="Y54" s="32">
        <v>810828.80000000005</v>
      </c>
      <c r="Z54" s="165">
        <v>380</v>
      </c>
      <c r="AA54" s="32">
        <v>1953105.5</v>
      </c>
      <c r="AB54" s="165">
        <v>1142</v>
      </c>
      <c r="AC54" s="32">
        <v>5382277.7400000002</v>
      </c>
      <c r="AD54" s="165">
        <v>3269</v>
      </c>
      <c r="AE54" s="32">
        <v>1027951.57</v>
      </c>
      <c r="AF54" s="165">
        <v>873</v>
      </c>
      <c r="AG54" s="32">
        <v>213040</v>
      </c>
      <c r="AH54" s="165">
        <v>726</v>
      </c>
      <c r="AI54" s="165">
        <v>200</v>
      </c>
      <c r="AJ54" s="32">
        <v>56491.4</v>
      </c>
      <c r="AK54" s="165">
        <v>168</v>
      </c>
      <c r="AL54" s="165">
        <v>14</v>
      </c>
      <c r="AM54" s="77">
        <v>79522.399999999994</v>
      </c>
      <c r="AN54" s="78">
        <v>214</v>
      </c>
      <c r="AO54" s="171">
        <v>1180236.92</v>
      </c>
      <c r="AP54" s="181">
        <v>2527</v>
      </c>
      <c r="AQ54" s="32"/>
      <c r="AR54" s="165"/>
    </row>
    <row r="55" spans="1:44" x14ac:dyDescent="0.25">
      <c r="A55" s="19">
        <v>52</v>
      </c>
      <c r="B55" s="38">
        <v>560271</v>
      </c>
      <c r="C55" s="39" t="s">
        <v>52</v>
      </c>
      <c r="D55" s="66"/>
      <c r="E55" s="175"/>
      <c r="F55" s="66"/>
      <c r="G55" s="175"/>
      <c r="H55" s="66"/>
      <c r="I55" s="175"/>
      <c r="J55" s="23"/>
      <c r="K55" s="175"/>
      <c r="L55" s="32"/>
      <c r="M55" s="165"/>
      <c r="N55" s="32">
        <v>71703944</v>
      </c>
      <c r="O55" s="165">
        <v>28428</v>
      </c>
      <c r="P55" s="32">
        <v>5009809</v>
      </c>
      <c r="Q55" s="165">
        <v>3871</v>
      </c>
      <c r="R55" s="32">
        <v>40814356</v>
      </c>
      <c r="S55" s="165">
        <v>19915</v>
      </c>
      <c r="T55" s="165">
        <v>13959</v>
      </c>
      <c r="U55" s="32"/>
      <c r="V55" s="165"/>
      <c r="W55" s="32">
        <v>14307828</v>
      </c>
      <c r="X55" s="165">
        <v>8708</v>
      </c>
      <c r="Y55" s="32">
        <v>4532106.24</v>
      </c>
      <c r="Z55" s="165">
        <v>2124</v>
      </c>
      <c r="AA55" s="32">
        <v>9902347.5</v>
      </c>
      <c r="AB55" s="165">
        <v>5790</v>
      </c>
      <c r="AC55" s="32">
        <v>26672652</v>
      </c>
      <c r="AD55" s="165">
        <v>16200</v>
      </c>
      <c r="AE55" s="32">
        <v>4439149.41</v>
      </c>
      <c r="AF55" s="165">
        <v>3770</v>
      </c>
      <c r="AG55" s="32">
        <v>1235632</v>
      </c>
      <c r="AH55" s="165">
        <v>4211</v>
      </c>
      <c r="AI55" s="165">
        <v>1160</v>
      </c>
      <c r="AJ55" s="32">
        <v>290527.2</v>
      </c>
      <c r="AK55" s="165">
        <v>864</v>
      </c>
      <c r="AL55" s="165">
        <v>72</v>
      </c>
      <c r="AM55" s="79">
        <v>431056</v>
      </c>
      <c r="AN55" s="80">
        <v>1160</v>
      </c>
      <c r="AO55" s="171">
        <v>7366318.5599999996</v>
      </c>
      <c r="AP55" s="181">
        <v>13341</v>
      </c>
      <c r="AQ55" s="32"/>
      <c r="AR55" s="165"/>
    </row>
    <row r="56" spans="1:44" x14ac:dyDescent="0.25">
      <c r="A56" s="19">
        <v>53</v>
      </c>
      <c r="B56" s="38">
        <v>560272</v>
      </c>
      <c r="C56" s="39" t="s">
        <v>53</v>
      </c>
      <c r="D56" s="66"/>
      <c r="E56" s="175"/>
      <c r="F56" s="66"/>
      <c r="G56" s="175"/>
      <c r="H56" s="66"/>
      <c r="I56" s="175"/>
      <c r="J56" s="23"/>
      <c r="K56" s="175"/>
      <c r="L56" s="32"/>
      <c r="M56" s="165"/>
      <c r="N56" s="32">
        <v>63912560</v>
      </c>
      <c r="O56" s="165">
        <v>25339</v>
      </c>
      <c r="P56" s="32">
        <v>4445543</v>
      </c>
      <c r="Q56" s="165">
        <v>3435</v>
      </c>
      <c r="R56" s="32">
        <v>31280815</v>
      </c>
      <c r="S56" s="165">
        <v>15081</v>
      </c>
      <c r="T56" s="165">
        <v>10694</v>
      </c>
      <c r="U56" s="32">
        <v>106450.4</v>
      </c>
      <c r="V56" s="165">
        <v>41</v>
      </c>
      <c r="W56" s="32">
        <v>12425404</v>
      </c>
      <c r="X56" s="165">
        <v>7715</v>
      </c>
      <c r="Y56" s="32">
        <v>4613189.12</v>
      </c>
      <c r="Z56" s="165">
        <v>2162</v>
      </c>
      <c r="AA56" s="32">
        <v>7492605.25</v>
      </c>
      <c r="AB56" s="165">
        <v>4381</v>
      </c>
      <c r="AC56" s="32">
        <v>22760663.039999999</v>
      </c>
      <c r="AD56" s="165">
        <v>13824</v>
      </c>
      <c r="AE56" s="32">
        <v>3652583.95</v>
      </c>
      <c r="AF56" s="165">
        <v>3102</v>
      </c>
      <c r="AG56" s="32">
        <v>1032178.8</v>
      </c>
      <c r="AH56" s="165">
        <v>3517</v>
      </c>
      <c r="AI56" s="165">
        <v>969</v>
      </c>
      <c r="AJ56" s="32">
        <v>234035.8</v>
      </c>
      <c r="AK56" s="165">
        <v>696</v>
      </c>
      <c r="AL56" s="165">
        <v>58</v>
      </c>
      <c r="AM56" s="79">
        <v>360452</v>
      </c>
      <c r="AN56" s="80">
        <v>970</v>
      </c>
      <c r="AO56" s="171">
        <v>6086365.25</v>
      </c>
      <c r="AP56" s="181">
        <v>10910</v>
      </c>
      <c r="AQ56" s="32"/>
      <c r="AR56" s="165"/>
    </row>
    <row r="57" spans="1:44" x14ac:dyDescent="0.25">
      <c r="A57" s="19">
        <v>54</v>
      </c>
      <c r="B57" s="36">
        <v>560080</v>
      </c>
      <c r="C57" s="37" t="s">
        <v>54</v>
      </c>
      <c r="D57" s="66"/>
      <c r="E57" s="175"/>
      <c r="F57" s="66"/>
      <c r="G57" s="175"/>
      <c r="H57" s="66"/>
      <c r="I57" s="175"/>
      <c r="J57" s="23"/>
      <c r="K57" s="175"/>
      <c r="L57" s="32"/>
      <c r="M57" s="165"/>
      <c r="N57" s="32">
        <v>23568371</v>
      </c>
      <c r="O57" s="165">
        <v>9344</v>
      </c>
      <c r="P57" s="32">
        <v>1615149</v>
      </c>
      <c r="Q57" s="165">
        <v>1248</v>
      </c>
      <c r="R57" s="32">
        <v>11037094</v>
      </c>
      <c r="S57" s="165">
        <v>5278</v>
      </c>
      <c r="T57" s="165">
        <v>3789</v>
      </c>
      <c r="U57" s="32"/>
      <c r="V57" s="165"/>
      <c r="W57" s="32">
        <v>4291264</v>
      </c>
      <c r="X57" s="165">
        <v>2721</v>
      </c>
      <c r="Y57" s="32">
        <v>1638727.6799999999</v>
      </c>
      <c r="Z57" s="165">
        <v>768</v>
      </c>
      <c r="AA57" s="32">
        <v>3051086</v>
      </c>
      <c r="AB57" s="165">
        <v>1784</v>
      </c>
      <c r="AC57" s="32">
        <v>9132913.6199999992</v>
      </c>
      <c r="AD57" s="165">
        <v>5547</v>
      </c>
      <c r="AE57" s="32">
        <v>1547226.08</v>
      </c>
      <c r="AF57" s="165">
        <v>1314</v>
      </c>
      <c r="AG57" s="32">
        <v>431406</v>
      </c>
      <c r="AH57" s="165">
        <v>1470</v>
      </c>
      <c r="AI57" s="165">
        <v>405</v>
      </c>
      <c r="AJ57" s="32">
        <v>80702</v>
      </c>
      <c r="AK57" s="165">
        <v>240</v>
      </c>
      <c r="AL57" s="165">
        <v>20</v>
      </c>
      <c r="AM57" s="77">
        <v>157930</v>
      </c>
      <c r="AN57" s="78">
        <v>425</v>
      </c>
      <c r="AO57" s="171">
        <v>2695799.1</v>
      </c>
      <c r="AP57" s="181">
        <v>4716</v>
      </c>
      <c r="AQ57" s="32"/>
      <c r="AR57" s="165"/>
    </row>
    <row r="58" spans="1:44" x14ac:dyDescent="0.25">
      <c r="A58" s="19">
        <v>55</v>
      </c>
      <c r="B58" s="36">
        <v>560081</v>
      </c>
      <c r="C58" s="37" t="s">
        <v>55</v>
      </c>
      <c r="D58" s="66"/>
      <c r="E58" s="175"/>
      <c r="F58" s="66"/>
      <c r="G58" s="175"/>
      <c r="H58" s="66"/>
      <c r="I58" s="175"/>
      <c r="J58" s="23"/>
      <c r="K58" s="175"/>
      <c r="L58" s="32"/>
      <c r="M58" s="165"/>
      <c r="N58" s="32">
        <v>24587380</v>
      </c>
      <c r="O58" s="165">
        <v>9748</v>
      </c>
      <c r="P58" s="32">
        <v>1758804</v>
      </c>
      <c r="Q58" s="165">
        <v>1359</v>
      </c>
      <c r="R58" s="32">
        <v>13850542</v>
      </c>
      <c r="S58" s="165">
        <v>6679</v>
      </c>
      <c r="T58" s="165">
        <v>4673</v>
      </c>
      <c r="U58" s="32"/>
      <c r="V58" s="165"/>
      <c r="W58" s="32">
        <v>5231071</v>
      </c>
      <c r="X58" s="165">
        <v>3003</v>
      </c>
      <c r="Y58" s="32">
        <v>1634460.16</v>
      </c>
      <c r="Z58" s="165">
        <v>766</v>
      </c>
      <c r="AA58" s="32">
        <v>2120710</v>
      </c>
      <c r="AB58" s="165">
        <v>1240</v>
      </c>
      <c r="AC58" s="32">
        <v>8885944.6199999992</v>
      </c>
      <c r="AD58" s="165">
        <v>5397</v>
      </c>
      <c r="AE58" s="32">
        <v>1250497.79</v>
      </c>
      <c r="AF58" s="165">
        <v>1062</v>
      </c>
      <c r="AG58" s="32">
        <v>403710.8</v>
      </c>
      <c r="AH58" s="165">
        <v>1376</v>
      </c>
      <c r="AI58" s="165">
        <v>379</v>
      </c>
      <c r="AJ58" s="32">
        <v>64561.599999999999</v>
      </c>
      <c r="AK58" s="165">
        <v>192</v>
      </c>
      <c r="AL58" s="165">
        <v>16</v>
      </c>
      <c r="AM58" s="77">
        <v>146782</v>
      </c>
      <c r="AN58" s="78">
        <v>395</v>
      </c>
      <c r="AO58" s="171">
        <v>2307269.0699999998</v>
      </c>
      <c r="AP58" s="181">
        <v>4349</v>
      </c>
      <c r="AQ58" s="32"/>
      <c r="AR58" s="165"/>
    </row>
    <row r="59" spans="1:44" x14ac:dyDescent="0.25">
      <c r="A59" s="19">
        <v>56</v>
      </c>
      <c r="B59" s="36">
        <v>560082</v>
      </c>
      <c r="C59" s="37" t="s">
        <v>56</v>
      </c>
      <c r="D59" s="66"/>
      <c r="E59" s="175"/>
      <c r="F59" s="66"/>
      <c r="G59" s="175"/>
      <c r="H59" s="66"/>
      <c r="I59" s="175"/>
      <c r="J59" s="23"/>
      <c r="K59" s="175"/>
      <c r="L59" s="32"/>
      <c r="M59" s="165"/>
      <c r="N59" s="32">
        <v>18634752</v>
      </c>
      <c r="O59" s="165">
        <v>7388</v>
      </c>
      <c r="P59" s="32">
        <v>1116886</v>
      </c>
      <c r="Q59" s="165">
        <v>863</v>
      </c>
      <c r="R59" s="32">
        <v>7523578</v>
      </c>
      <c r="S59" s="165">
        <v>3379</v>
      </c>
      <c r="T59" s="165">
        <v>2557</v>
      </c>
      <c r="U59" s="32"/>
      <c r="V59" s="165"/>
      <c r="W59" s="32">
        <v>3118739</v>
      </c>
      <c r="X59" s="165">
        <v>1961</v>
      </c>
      <c r="Y59" s="32">
        <v>1468026.8799999999</v>
      </c>
      <c r="Z59" s="165">
        <v>688</v>
      </c>
      <c r="AA59" s="32">
        <v>3148570.25</v>
      </c>
      <c r="AB59" s="165">
        <v>1841</v>
      </c>
      <c r="AC59" s="32">
        <v>6269719.6799999997</v>
      </c>
      <c r="AD59" s="165">
        <v>3808</v>
      </c>
      <c r="AE59" s="32">
        <v>940817.08</v>
      </c>
      <c r="AF59" s="165">
        <v>799</v>
      </c>
      <c r="AG59" s="32">
        <v>279082.40000000002</v>
      </c>
      <c r="AH59" s="165">
        <v>951</v>
      </c>
      <c r="AI59" s="165">
        <v>262</v>
      </c>
      <c r="AJ59" s="32">
        <v>84737.1</v>
      </c>
      <c r="AK59" s="165">
        <v>252</v>
      </c>
      <c r="AL59" s="165">
        <v>21</v>
      </c>
      <c r="AM59" s="77">
        <v>127087.2</v>
      </c>
      <c r="AN59" s="78">
        <v>342</v>
      </c>
      <c r="AO59" s="171">
        <v>1634184.7</v>
      </c>
      <c r="AP59" s="181">
        <v>2915</v>
      </c>
      <c r="AQ59" s="32"/>
      <c r="AR59" s="165"/>
    </row>
    <row r="60" spans="1:44" x14ac:dyDescent="0.25">
      <c r="A60" s="19">
        <v>57</v>
      </c>
      <c r="B60" s="36">
        <v>560083</v>
      </c>
      <c r="C60" s="37" t="s">
        <v>57</v>
      </c>
      <c r="D60" s="66"/>
      <c r="E60" s="175"/>
      <c r="F60" s="66"/>
      <c r="G60" s="175"/>
      <c r="H60" s="66"/>
      <c r="I60" s="175"/>
      <c r="J60" s="23"/>
      <c r="K60" s="175"/>
      <c r="L60" s="32"/>
      <c r="M60" s="165"/>
      <c r="N60" s="32">
        <v>18221095</v>
      </c>
      <c r="O60" s="165">
        <v>7224</v>
      </c>
      <c r="P60" s="32">
        <v>926640</v>
      </c>
      <c r="Q60" s="165">
        <v>716</v>
      </c>
      <c r="R60" s="32">
        <v>6548068</v>
      </c>
      <c r="S60" s="165">
        <v>3124</v>
      </c>
      <c r="T60" s="165">
        <v>2328</v>
      </c>
      <c r="U60" s="32"/>
      <c r="V60" s="165"/>
      <c r="W60" s="32">
        <v>2715923</v>
      </c>
      <c r="X60" s="165">
        <v>1669</v>
      </c>
      <c r="Y60" s="32">
        <v>1519237.1200000001</v>
      </c>
      <c r="Z60" s="165">
        <v>712</v>
      </c>
      <c r="AA60" s="32">
        <v>2514067.5</v>
      </c>
      <c r="AB60" s="165">
        <v>1470</v>
      </c>
      <c r="AC60" s="32">
        <v>7616523.96</v>
      </c>
      <c r="AD60" s="165">
        <v>4626</v>
      </c>
      <c r="AE60" s="32">
        <v>837197.67</v>
      </c>
      <c r="AF60" s="165">
        <v>711</v>
      </c>
      <c r="AG60" s="32">
        <v>347255.2</v>
      </c>
      <c r="AH60" s="165">
        <v>1183</v>
      </c>
      <c r="AI60" s="165">
        <v>326</v>
      </c>
      <c r="AJ60" s="32">
        <v>80702</v>
      </c>
      <c r="AK60" s="165">
        <v>240</v>
      </c>
      <c r="AL60" s="165">
        <v>20</v>
      </c>
      <c r="AM60" s="77">
        <v>128573.6</v>
      </c>
      <c r="AN60" s="78">
        <v>346</v>
      </c>
      <c r="AO60" s="171">
        <v>2243716.39</v>
      </c>
      <c r="AP60" s="181">
        <v>4063</v>
      </c>
      <c r="AQ60" s="32"/>
      <c r="AR60" s="165"/>
    </row>
    <row r="61" spans="1:44" ht="47.25" x14ac:dyDescent="0.25">
      <c r="A61" s="19">
        <v>58</v>
      </c>
      <c r="B61" s="38">
        <v>560280</v>
      </c>
      <c r="C61" s="39" t="s">
        <v>357</v>
      </c>
      <c r="D61" s="66"/>
      <c r="E61" s="175"/>
      <c r="F61" s="66"/>
      <c r="G61" s="175"/>
      <c r="H61" s="66"/>
      <c r="I61" s="175"/>
      <c r="J61" s="23"/>
      <c r="K61" s="175"/>
      <c r="L61" s="32"/>
      <c r="M61" s="165"/>
      <c r="N61" s="32">
        <v>4272842</v>
      </c>
      <c r="O61" s="165">
        <v>1684</v>
      </c>
      <c r="P61" s="32">
        <v>3165589</v>
      </c>
      <c r="Q61" s="165">
        <v>2445</v>
      </c>
      <c r="R61" s="32">
        <v>157999</v>
      </c>
      <c r="S61" s="165">
        <v>64</v>
      </c>
      <c r="T61" s="165">
        <v>64</v>
      </c>
      <c r="U61" s="32"/>
      <c r="V61" s="165"/>
      <c r="W61" s="32">
        <v>4809554</v>
      </c>
      <c r="X61" s="165">
        <v>2965</v>
      </c>
      <c r="Y61" s="32"/>
      <c r="Z61" s="165"/>
      <c r="AA61" s="32">
        <v>8551.25</v>
      </c>
      <c r="AB61" s="165">
        <v>5</v>
      </c>
      <c r="AC61" s="32">
        <v>1190390.58</v>
      </c>
      <c r="AD61" s="165">
        <v>723</v>
      </c>
      <c r="AE61" s="32">
        <v>143654.17000000001</v>
      </c>
      <c r="AF61" s="165">
        <v>122</v>
      </c>
      <c r="AG61" s="32">
        <v>21304</v>
      </c>
      <c r="AH61" s="165">
        <v>73</v>
      </c>
      <c r="AI61" s="165">
        <v>20</v>
      </c>
      <c r="AJ61" s="32"/>
      <c r="AK61" s="165"/>
      <c r="AL61" s="165"/>
      <c r="AM61" s="79">
        <v>37160</v>
      </c>
      <c r="AN61" s="80">
        <v>100</v>
      </c>
      <c r="AO61" s="50"/>
      <c r="AP61" s="185"/>
      <c r="AQ61" s="32"/>
      <c r="AR61" s="165"/>
    </row>
    <row r="62" spans="1:44" x14ac:dyDescent="0.25">
      <c r="A62" s="19">
        <v>59</v>
      </c>
      <c r="B62" s="36">
        <v>560086</v>
      </c>
      <c r="C62" s="37" t="s">
        <v>58</v>
      </c>
      <c r="D62" s="66"/>
      <c r="E62" s="175"/>
      <c r="F62" s="66"/>
      <c r="G62" s="175"/>
      <c r="H62" s="66"/>
      <c r="I62" s="175"/>
      <c r="J62" s="23"/>
      <c r="K62" s="175"/>
      <c r="L62" s="32"/>
      <c r="M62" s="165"/>
      <c r="N62" s="32">
        <v>71711511</v>
      </c>
      <c r="O62" s="165">
        <v>28431</v>
      </c>
      <c r="P62" s="32">
        <v>4719911</v>
      </c>
      <c r="Q62" s="165">
        <v>3647</v>
      </c>
      <c r="R62" s="32"/>
      <c r="S62" s="165"/>
      <c r="T62" s="165"/>
      <c r="U62" s="32"/>
      <c r="V62" s="165"/>
      <c r="W62" s="32">
        <v>13400271</v>
      </c>
      <c r="X62" s="165">
        <v>8535</v>
      </c>
      <c r="Y62" s="32"/>
      <c r="Z62" s="165"/>
      <c r="AA62" s="32">
        <v>8147631</v>
      </c>
      <c r="AB62" s="165">
        <v>4764</v>
      </c>
      <c r="AC62" s="32">
        <v>25350544.620000001</v>
      </c>
      <c r="AD62" s="165">
        <v>15397</v>
      </c>
      <c r="AE62" s="32">
        <v>1949928.76</v>
      </c>
      <c r="AF62" s="165">
        <v>1656</v>
      </c>
      <c r="AG62" s="32">
        <v>1669168.4</v>
      </c>
      <c r="AH62" s="165">
        <v>5688</v>
      </c>
      <c r="AI62" s="165">
        <v>1567</v>
      </c>
      <c r="AJ62" s="32">
        <v>242106</v>
      </c>
      <c r="AK62" s="165">
        <v>720</v>
      </c>
      <c r="AL62" s="165">
        <v>60</v>
      </c>
      <c r="AM62" s="77">
        <v>1300600</v>
      </c>
      <c r="AN62" s="78">
        <v>3500</v>
      </c>
      <c r="AO62" s="171">
        <v>4650214.5199999996</v>
      </c>
      <c r="AP62" s="181">
        <v>10517</v>
      </c>
      <c r="AQ62" s="32"/>
      <c r="AR62" s="165"/>
    </row>
    <row r="63" spans="1:44" x14ac:dyDescent="0.25">
      <c r="A63" s="19">
        <v>60</v>
      </c>
      <c r="B63" s="38">
        <v>560282</v>
      </c>
      <c r="C63" s="39" t="s">
        <v>59</v>
      </c>
      <c r="D63" s="66"/>
      <c r="E63" s="175"/>
      <c r="F63" s="66"/>
      <c r="G63" s="175"/>
      <c r="H63" s="66"/>
      <c r="I63" s="175"/>
      <c r="J63" s="23"/>
      <c r="K63" s="175"/>
      <c r="L63" s="32"/>
      <c r="M63" s="165"/>
      <c r="N63" s="32"/>
      <c r="O63" s="165"/>
      <c r="P63" s="32"/>
      <c r="Q63" s="165"/>
      <c r="R63" s="32"/>
      <c r="S63" s="165"/>
      <c r="T63" s="165"/>
      <c r="U63" s="32"/>
      <c r="V63" s="165"/>
      <c r="W63" s="32"/>
      <c r="X63" s="165"/>
      <c r="Y63" s="32"/>
      <c r="Z63" s="165"/>
      <c r="AA63" s="32"/>
      <c r="AB63" s="165"/>
      <c r="AC63" s="32"/>
      <c r="AD63" s="165"/>
      <c r="AE63" s="32"/>
      <c r="AF63" s="165"/>
      <c r="AG63" s="32"/>
      <c r="AH63" s="165"/>
      <c r="AI63" s="165"/>
      <c r="AJ63" s="32"/>
      <c r="AK63" s="165"/>
      <c r="AL63" s="165"/>
      <c r="AM63" s="32"/>
      <c r="AN63" s="165"/>
      <c r="AO63" s="32"/>
      <c r="AP63" s="165"/>
      <c r="AQ63" s="32"/>
      <c r="AR63" s="165"/>
    </row>
    <row r="64" spans="1:44" x14ac:dyDescent="0.25">
      <c r="A64" s="19">
        <v>61</v>
      </c>
      <c r="B64" s="36">
        <v>560098</v>
      </c>
      <c r="C64" s="37" t="s">
        <v>60</v>
      </c>
      <c r="D64" s="66"/>
      <c r="E64" s="175"/>
      <c r="F64" s="66"/>
      <c r="G64" s="175"/>
      <c r="H64" s="66"/>
      <c r="I64" s="175"/>
      <c r="J64" s="23"/>
      <c r="K64" s="175"/>
      <c r="L64" s="32"/>
      <c r="M64" s="165"/>
      <c r="N64" s="32">
        <v>5740755</v>
      </c>
      <c r="O64" s="165">
        <v>2276</v>
      </c>
      <c r="P64" s="32">
        <v>361079</v>
      </c>
      <c r="Q64" s="165">
        <v>279</v>
      </c>
      <c r="R64" s="32"/>
      <c r="S64" s="165"/>
      <c r="T64" s="165"/>
      <c r="U64" s="32"/>
      <c r="V64" s="165"/>
      <c r="W64" s="32">
        <v>345863</v>
      </c>
      <c r="X64" s="165">
        <v>659</v>
      </c>
      <c r="Y64" s="32"/>
      <c r="Z64" s="165"/>
      <c r="AA64" s="32">
        <v>371124.25</v>
      </c>
      <c r="AB64" s="165">
        <v>217</v>
      </c>
      <c r="AC64" s="32">
        <v>869330.88</v>
      </c>
      <c r="AD64" s="165">
        <v>528</v>
      </c>
      <c r="AE64" s="32">
        <v>121281.8</v>
      </c>
      <c r="AF64" s="165">
        <v>103</v>
      </c>
      <c r="AG64" s="32"/>
      <c r="AH64" s="165"/>
      <c r="AI64" s="165"/>
      <c r="AJ64" s="32"/>
      <c r="AK64" s="165"/>
      <c r="AL64" s="165"/>
      <c r="AM64" s="32"/>
      <c r="AN64" s="165"/>
      <c r="AO64" s="171">
        <v>11684.81</v>
      </c>
      <c r="AP64" s="181">
        <v>17</v>
      </c>
      <c r="AQ64" s="32"/>
      <c r="AR64" s="165"/>
    </row>
    <row r="65" spans="1:44" ht="31.5" x14ac:dyDescent="0.25">
      <c r="A65" s="19">
        <v>62</v>
      </c>
      <c r="B65" s="36">
        <v>560099</v>
      </c>
      <c r="C65" s="37" t="s">
        <v>61</v>
      </c>
      <c r="D65" s="66"/>
      <c r="E65" s="175"/>
      <c r="F65" s="66"/>
      <c r="G65" s="175"/>
      <c r="H65" s="66"/>
      <c r="I65" s="175"/>
      <c r="J65" s="23"/>
      <c r="K65" s="175"/>
      <c r="L65" s="32"/>
      <c r="M65" s="165"/>
      <c r="N65" s="32">
        <v>2179267</v>
      </c>
      <c r="O65" s="165">
        <v>864</v>
      </c>
      <c r="P65" s="32">
        <v>7765</v>
      </c>
      <c r="Q65" s="165">
        <v>6</v>
      </c>
      <c r="R65" s="32"/>
      <c r="S65" s="165"/>
      <c r="T65" s="165"/>
      <c r="U65" s="32"/>
      <c r="V65" s="165"/>
      <c r="W65" s="32">
        <v>6298</v>
      </c>
      <c r="X65" s="165">
        <v>12</v>
      </c>
      <c r="Y65" s="32"/>
      <c r="Z65" s="165"/>
      <c r="AA65" s="32">
        <v>90643.25</v>
      </c>
      <c r="AB65" s="165">
        <v>53</v>
      </c>
      <c r="AC65" s="32">
        <v>329292</v>
      </c>
      <c r="AD65" s="165">
        <v>200</v>
      </c>
      <c r="AE65" s="32">
        <v>18839.89</v>
      </c>
      <c r="AF65" s="165">
        <v>16</v>
      </c>
      <c r="AG65" s="32"/>
      <c r="AH65" s="165"/>
      <c r="AI65" s="165"/>
      <c r="AJ65" s="32"/>
      <c r="AK65" s="165"/>
      <c r="AL65" s="165"/>
      <c r="AM65" s="32"/>
      <c r="AN65" s="165"/>
      <c r="AO65" s="171">
        <v>6186.08</v>
      </c>
      <c r="AP65" s="181">
        <v>9</v>
      </c>
      <c r="AQ65" s="32"/>
      <c r="AR65" s="165"/>
    </row>
    <row r="66" spans="1:44" hidden="1" x14ac:dyDescent="0.25">
      <c r="A66" s="19">
        <v>63</v>
      </c>
      <c r="B66" s="36">
        <v>560091</v>
      </c>
      <c r="C66" s="37" t="s">
        <v>62</v>
      </c>
      <c r="D66" s="66"/>
      <c r="E66" s="175"/>
      <c r="F66" s="66"/>
      <c r="G66" s="175"/>
      <c r="H66" s="66"/>
      <c r="I66" s="175"/>
      <c r="J66" s="23"/>
      <c r="K66" s="175"/>
      <c r="L66" s="32"/>
      <c r="M66" s="165"/>
      <c r="N66" s="32"/>
      <c r="O66" s="165"/>
      <c r="P66" s="32"/>
      <c r="Q66" s="165"/>
      <c r="R66" s="32"/>
      <c r="S66" s="165"/>
      <c r="T66" s="165"/>
      <c r="U66" s="32"/>
      <c r="V66" s="165"/>
      <c r="W66" s="32"/>
      <c r="X66" s="165"/>
      <c r="Y66" s="32"/>
      <c r="Z66" s="165"/>
      <c r="AA66" s="32"/>
      <c r="AB66" s="165"/>
      <c r="AC66" s="32"/>
      <c r="AD66" s="165"/>
      <c r="AE66" s="32"/>
      <c r="AF66" s="165"/>
      <c r="AG66" s="32"/>
      <c r="AH66" s="165"/>
      <c r="AI66" s="165"/>
      <c r="AJ66" s="32"/>
      <c r="AK66" s="165"/>
      <c r="AL66" s="165"/>
      <c r="AM66" s="32"/>
      <c r="AN66" s="165"/>
      <c r="AO66" s="32"/>
      <c r="AP66" s="165"/>
      <c r="AQ66" s="32"/>
      <c r="AR66" s="165"/>
    </row>
    <row r="67" spans="1:44" hidden="1" x14ac:dyDescent="0.25">
      <c r="A67" s="19">
        <v>64</v>
      </c>
      <c r="B67" s="36">
        <v>560177</v>
      </c>
      <c r="C67" s="37" t="s">
        <v>63</v>
      </c>
      <c r="D67" s="66"/>
      <c r="E67" s="175"/>
      <c r="F67" s="66"/>
      <c r="G67" s="175"/>
      <c r="H67" s="66"/>
      <c r="I67" s="175"/>
      <c r="J67" s="23"/>
      <c r="K67" s="175"/>
      <c r="L67" s="32"/>
      <c r="M67" s="165"/>
      <c r="N67" s="32"/>
      <c r="O67" s="165"/>
      <c r="P67" s="32"/>
      <c r="Q67" s="165"/>
      <c r="R67" s="32"/>
      <c r="S67" s="165"/>
      <c r="T67" s="165"/>
      <c r="U67" s="32"/>
      <c r="V67" s="165"/>
      <c r="W67" s="32"/>
      <c r="X67" s="165"/>
      <c r="Y67" s="32"/>
      <c r="Z67" s="165"/>
      <c r="AA67" s="32"/>
      <c r="AB67" s="165"/>
      <c r="AC67" s="32"/>
      <c r="AD67" s="165"/>
      <c r="AE67" s="32"/>
      <c r="AF67" s="165"/>
      <c r="AG67" s="32"/>
      <c r="AH67" s="165"/>
      <c r="AI67" s="165"/>
      <c r="AJ67" s="32"/>
      <c r="AK67" s="165"/>
      <c r="AL67" s="165"/>
      <c r="AM67" s="32"/>
      <c r="AN67" s="165"/>
      <c r="AO67" s="32"/>
      <c r="AP67" s="165"/>
      <c r="AQ67" s="32"/>
      <c r="AR67" s="165"/>
    </row>
    <row r="68" spans="1:44" ht="31.5" hidden="1" x14ac:dyDescent="0.25">
      <c r="A68" s="19">
        <v>65</v>
      </c>
      <c r="B68" s="36">
        <v>560090</v>
      </c>
      <c r="C68" s="37" t="s">
        <v>64</v>
      </c>
      <c r="D68" s="66"/>
      <c r="E68" s="175"/>
      <c r="F68" s="66"/>
      <c r="G68" s="175"/>
      <c r="H68" s="66"/>
      <c r="I68" s="175"/>
      <c r="J68" s="23"/>
      <c r="K68" s="175"/>
      <c r="L68" s="32"/>
      <c r="M68" s="165"/>
      <c r="N68" s="32"/>
      <c r="O68" s="165"/>
      <c r="P68" s="32"/>
      <c r="Q68" s="165"/>
      <c r="R68" s="32"/>
      <c r="S68" s="165"/>
      <c r="T68" s="165"/>
      <c r="U68" s="32"/>
      <c r="V68" s="165"/>
      <c r="W68" s="32"/>
      <c r="X68" s="165"/>
      <c r="Y68" s="32"/>
      <c r="Z68" s="165"/>
      <c r="AA68" s="32"/>
      <c r="AB68" s="165"/>
      <c r="AC68" s="32"/>
      <c r="AD68" s="165"/>
      <c r="AE68" s="32"/>
      <c r="AF68" s="165"/>
      <c r="AG68" s="32"/>
      <c r="AH68" s="165"/>
      <c r="AI68" s="165"/>
      <c r="AJ68" s="32"/>
      <c r="AK68" s="165"/>
      <c r="AL68" s="165"/>
      <c r="AM68" s="32"/>
      <c r="AN68" s="165"/>
      <c r="AO68" s="32"/>
      <c r="AP68" s="165"/>
      <c r="AQ68" s="32"/>
      <c r="AR68" s="165"/>
    </row>
    <row r="69" spans="1:44" x14ac:dyDescent="0.25">
      <c r="A69" s="19">
        <v>66</v>
      </c>
      <c r="B69" s="44">
        <v>560239</v>
      </c>
      <c r="C69" s="39" t="s">
        <v>65</v>
      </c>
      <c r="D69" s="67"/>
      <c r="E69" s="176"/>
      <c r="F69" s="67"/>
      <c r="G69" s="176"/>
      <c r="H69" s="67"/>
      <c r="I69" s="176"/>
      <c r="J69" s="25">
        <v>9407827.6500000004</v>
      </c>
      <c r="K69" s="176">
        <v>851</v>
      </c>
      <c r="L69" s="32"/>
      <c r="M69" s="165"/>
      <c r="N69" s="32"/>
      <c r="O69" s="165"/>
      <c r="P69" s="32"/>
      <c r="Q69" s="165"/>
      <c r="R69" s="32"/>
      <c r="S69" s="165"/>
      <c r="T69" s="165"/>
      <c r="U69" s="32"/>
      <c r="V69" s="165"/>
      <c r="W69" s="32"/>
      <c r="X69" s="165"/>
      <c r="Y69" s="32"/>
      <c r="Z69" s="165"/>
      <c r="AA69" s="32"/>
      <c r="AB69" s="165"/>
      <c r="AC69" s="32"/>
      <c r="AD69" s="165"/>
      <c r="AE69" s="32"/>
      <c r="AF69" s="165"/>
      <c r="AG69" s="32"/>
      <c r="AH69" s="165"/>
      <c r="AI69" s="165"/>
      <c r="AJ69" s="32"/>
      <c r="AK69" s="165"/>
      <c r="AL69" s="165"/>
      <c r="AM69" s="32"/>
      <c r="AN69" s="165"/>
      <c r="AO69" s="32"/>
      <c r="AP69" s="165"/>
      <c r="AQ69" s="32"/>
      <c r="AR69" s="165"/>
    </row>
    <row r="70" spans="1:44" x14ac:dyDescent="0.25">
      <c r="A70" s="19">
        <v>67</v>
      </c>
      <c r="B70" s="45">
        <v>560125</v>
      </c>
      <c r="C70" s="46" t="s">
        <v>66</v>
      </c>
      <c r="D70" s="66"/>
      <c r="E70" s="175"/>
      <c r="F70" s="66"/>
      <c r="G70" s="175"/>
      <c r="H70" s="66"/>
      <c r="I70" s="175"/>
      <c r="J70" s="23"/>
      <c r="K70" s="175"/>
      <c r="L70" s="171">
        <v>396214.08</v>
      </c>
      <c r="M70" s="181">
        <v>3</v>
      </c>
      <c r="N70" s="32"/>
      <c r="O70" s="165"/>
      <c r="P70" s="32"/>
      <c r="Q70" s="165"/>
      <c r="R70" s="32"/>
      <c r="S70" s="165"/>
      <c r="T70" s="165"/>
      <c r="U70" s="32"/>
      <c r="V70" s="165"/>
      <c r="W70" s="32"/>
      <c r="X70" s="165"/>
      <c r="Y70" s="32"/>
      <c r="Z70" s="165"/>
      <c r="AA70" s="32"/>
      <c r="AB70" s="165"/>
      <c r="AC70" s="32"/>
      <c r="AD70" s="165"/>
      <c r="AE70" s="32"/>
      <c r="AF70" s="165"/>
      <c r="AG70" s="32"/>
      <c r="AH70" s="165"/>
      <c r="AI70" s="165"/>
      <c r="AJ70" s="32"/>
      <c r="AK70" s="165"/>
      <c r="AL70" s="165"/>
      <c r="AM70" s="32"/>
      <c r="AN70" s="165"/>
      <c r="AO70" s="32"/>
      <c r="AP70" s="165"/>
      <c r="AQ70" s="32"/>
      <c r="AR70" s="165"/>
    </row>
    <row r="71" spans="1:44" x14ac:dyDescent="0.25">
      <c r="A71" s="19">
        <v>68</v>
      </c>
      <c r="B71" s="36">
        <v>560207</v>
      </c>
      <c r="C71" s="37" t="s">
        <v>67</v>
      </c>
      <c r="D71" s="66"/>
      <c r="E71" s="175"/>
      <c r="F71" s="66"/>
      <c r="G71" s="175"/>
      <c r="H71" s="66"/>
      <c r="I71" s="175"/>
      <c r="J71" s="23"/>
      <c r="K71" s="175"/>
      <c r="L71" s="32">
        <v>488953898.02999997</v>
      </c>
      <c r="M71" s="165">
        <v>4161</v>
      </c>
      <c r="N71" s="32"/>
      <c r="O71" s="165"/>
      <c r="P71" s="32"/>
      <c r="Q71" s="165"/>
      <c r="R71" s="32"/>
      <c r="S71" s="165"/>
      <c r="T71" s="165"/>
      <c r="U71" s="32"/>
      <c r="V71" s="165"/>
      <c r="W71" s="32"/>
      <c r="X71" s="165"/>
      <c r="Y71" s="32"/>
      <c r="Z71" s="165"/>
      <c r="AA71" s="32"/>
      <c r="AB71" s="165"/>
      <c r="AC71" s="32"/>
      <c r="AD71" s="165"/>
      <c r="AE71" s="32"/>
      <c r="AF71" s="165"/>
      <c r="AG71" s="32"/>
      <c r="AH71" s="165"/>
      <c r="AI71" s="165"/>
      <c r="AJ71" s="32"/>
      <c r="AK71" s="165"/>
      <c r="AL71" s="165"/>
      <c r="AM71" s="32"/>
      <c r="AN71" s="165"/>
      <c r="AO71" s="32"/>
      <c r="AP71" s="165"/>
      <c r="AQ71" s="32"/>
      <c r="AR71" s="165"/>
    </row>
    <row r="72" spans="1:44" x14ac:dyDescent="0.25">
      <c r="A72" s="19">
        <v>69</v>
      </c>
      <c r="B72" s="38">
        <v>560333</v>
      </c>
      <c r="C72" s="39" t="s">
        <v>68</v>
      </c>
      <c r="D72" s="66"/>
      <c r="E72" s="175"/>
      <c r="F72" s="66"/>
      <c r="G72" s="175"/>
      <c r="H72" s="66"/>
      <c r="I72" s="175"/>
      <c r="J72" s="23"/>
      <c r="K72" s="175"/>
      <c r="L72" s="171">
        <v>201860783.62</v>
      </c>
      <c r="M72" s="181">
        <v>1448</v>
      </c>
      <c r="N72" s="32"/>
      <c r="O72" s="165"/>
      <c r="P72" s="32"/>
      <c r="Q72" s="165"/>
      <c r="R72" s="32"/>
      <c r="S72" s="165"/>
      <c r="T72" s="165"/>
      <c r="U72" s="32"/>
      <c r="V72" s="165"/>
      <c r="W72" s="32"/>
      <c r="X72" s="165"/>
      <c r="Y72" s="32"/>
      <c r="Z72" s="165"/>
      <c r="AA72" s="32"/>
      <c r="AB72" s="165"/>
      <c r="AC72" s="32"/>
      <c r="AD72" s="165"/>
      <c r="AE72" s="32"/>
      <c r="AF72" s="165"/>
      <c r="AG72" s="32"/>
      <c r="AH72" s="165"/>
      <c r="AI72" s="165"/>
      <c r="AJ72" s="32"/>
      <c r="AK72" s="165"/>
      <c r="AL72" s="165"/>
      <c r="AM72" s="32"/>
      <c r="AN72" s="165"/>
      <c r="AO72" s="32"/>
      <c r="AP72" s="165"/>
      <c r="AQ72" s="32"/>
      <c r="AR72" s="165"/>
    </row>
    <row r="73" spans="1:44" hidden="1" x14ac:dyDescent="0.25">
      <c r="A73" s="19">
        <v>70</v>
      </c>
      <c r="B73" s="36">
        <v>560107</v>
      </c>
      <c r="C73" s="37" t="s">
        <v>69</v>
      </c>
      <c r="D73" s="66"/>
      <c r="E73" s="175"/>
      <c r="F73" s="66"/>
      <c r="G73" s="175"/>
      <c r="H73" s="66"/>
      <c r="I73" s="175"/>
      <c r="J73" s="23"/>
      <c r="K73" s="175"/>
      <c r="L73" s="32"/>
      <c r="M73" s="165"/>
      <c r="N73" s="32"/>
      <c r="O73" s="165"/>
      <c r="P73" s="32"/>
      <c r="Q73" s="165"/>
      <c r="R73" s="32"/>
      <c r="S73" s="165"/>
      <c r="T73" s="165"/>
      <c r="U73" s="32"/>
      <c r="V73" s="165"/>
      <c r="W73" s="32"/>
      <c r="X73" s="165"/>
      <c r="Y73" s="32"/>
      <c r="Z73" s="165"/>
      <c r="AA73" s="32"/>
      <c r="AB73" s="165"/>
      <c r="AC73" s="32"/>
      <c r="AD73" s="165"/>
      <c r="AE73" s="32"/>
      <c r="AF73" s="165"/>
      <c r="AG73" s="32"/>
      <c r="AH73" s="165"/>
      <c r="AI73" s="165"/>
      <c r="AJ73" s="32"/>
      <c r="AK73" s="165"/>
      <c r="AL73" s="165"/>
      <c r="AM73" s="32"/>
      <c r="AN73" s="165"/>
      <c r="AO73" s="32"/>
      <c r="AP73" s="165"/>
      <c r="AQ73" s="32"/>
      <c r="AR73" s="165"/>
    </row>
    <row r="74" spans="1:44" hidden="1" x14ac:dyDescent="0.25">
      <c r="A74" s="19">
        <v>71</v>
      </c>
      <c r="B74" s="36">
        <v>560126</v>
      </c>
      <c r="C74" s="37" t="s">
        <v>70</v>
      </c>
      <c r="D74" s="66"/>
      <c r="E74" s="175"/>
      <c r="F74" s="66"/>
      <c r="G74" s="175"/>
      <c r="H74" s="66"/>
      <c r="I74" s="175"/>
      <c r="J74" s="23"/>
      <c r="K74" s="175"/>
      <c r="L74" s="32"/>
      <c r="M74" s="165"/>
      <c r="N74" s="32"/>
      <c r="O74" s="165"/>
      <c r="P74" s="32"/>
      <c r="Q74" s="165"/>
      <c r="R74" s="32"/>
      <c r="S74" s="165"/>
      <c r="T74" s="165"/>
      <c r="U74" s="32"/>
      <c r="V74" s="165"/>
      <c r="W74" s="32"/>
      <c r="X74" s="165"/>
      <c r="Y74" s="32"/>
      <c r="Z74" s="165"/>
      <c r="AA74" s="32"/>
      <c r="AB74" s="165"/>
      <c r="AC74" s="32"/>
      <c r="AD74" s="165"/>
      <c r="AE74" s="32"/>
      <c r="AF74" s="165"/>
      <c r="AG74" s="32"/>
      <c r="AH74" s="165"/>
      <c r="AI74" s="165"/>
      <c r="AJ74" s="32"/>
      <c r="AK74" s="165"/>
      <c r="AL74" s="165"/>
      <c r="AM74" s="32"/>
      <c r="AN74" s="165"/>
      <c r="AO74" s="32"/>
      <c r="AP74" s="165"/>
      <c r="AQ74" s="32"/>
      <c r="AR74" s="165"/>
    </row>
    <row r="75" spans="1:44" hidden="1" x14ac:dyDescent="0.25">
      <c r="A75" s="19">
        <v>72</v>
      </c>
      <c r="B75" s="36">
        <v>560127</v>
      </c>
      <c r="C75" s="37" t="s">
        <v>71</v>
      </c>
      <c r="D75" s="66"/>
      <c r="E75" s="175"/>
      <c r="F75" s="66"/>
      <c r="G75" s="175"/>
      <c r="H75" s="66"/>
      <c r="I75" s="175"/>
      <c r="J75" s="23"/>
      <c r="K75" s="175"/>
      <c r="L75" s="32"/>
      <c r="M75" s="165"/>
      <c r="N75" s="32"/>
      <c r="O75" s="165"/>
      <c r="P75" s="32"/>
      <c r="Q75" s="165"/>
      <c r="R75" s="32"/>
      <c r="S75" s="165"/>
      <c r="T75" s="165"/>
      <c r="U75" s="32"/>
      <c r="V75" s="165"/>
      <c r="W75" s="32"/>
      <c r="X75" s="165"/>
      <c r="Y75" s="32"/>
      <c r="Z75" s="165"/>
      <c r="AA75" s="32"/>
      <c r="AB75" s="165"/>
      <c r="AC75" s="32"/>
      <c r="AD75" s="165"/>
      <c r="AE75" s="32"/>
      <c r="AF75" s="165"/>
      <c r="AG75" s="32"/>
      <c r="AH75" s="165"/>
      <c r="AI75" s="165"/>
      <c r="AJ75" s="32"/>
      <c r="AK75" s="165"/>
      <c r="AL75" s="165"/>
      <c r="AM75" s="32"/>
      <c r="AN75" s="165"/>
      <c r="AO75" s="32"/>
      <c r="AP75" s="165"/>
      <c r="AQ75" s="32"/>
      <c r="AR75" s="165"/>
    </row>
    <row r="76" spans="1:44" ht="31.5" hidden="1" x14ac:dyDescent="0.25">
      <c r="A76" s="19">
        <v>73</v>
      </c>
      <c r="B76" s="36">
        <v>560128</v>
      </c>
      <c r="C76" s="37" t="s">
        <v>72</v>
      </c>
      <c r="D76" s="66"/>
      <c r="E76" s="175"/>
      <c r="F76" s="66"/>
      <c r="G76" s="175"/>
      <c r="H76" s="66"/>
      <c r="I76" s="175"/>
      <c r="J76" s="23"/>
      <c r="K76" s="175"/>
      <c r="L76" s="32"/>
      <c r="M76" s="165"/>
      <c r="N76" s="32"/>
      <c r="O76" s="165"/>
      <c r="P76" s="32"/>
      <c r="Q76" s="165"/>
      <c r="R76" s="32"/>
      <c r="S76" s="165"/>
      <c r="T76" s="165"/>
      <c r="U76" s="32"/>
      <c r="V76" s="165"/>
      <c r="W76" s="32"/>
      <c r="X76" s="165"/>
      <c r="Y76" s="32"/>
      <c r="Z76" s="165"/>
      <c r="AA76" s="32"/>
      <c r="AB76" s="165"/>
      <c r="AC76" s="32"/>
      <c r="AD76" s="165"/>
      <c r="AE76" s="32"/>
      <c r="AF76" s="165"/>
      <c r="AG76" s="32"/>
      <c r="AH76" s="165"/>
      <c r="AI76" s="165"/>
      <c r="AJ76" s="32"/>
      <c r="AK76" s="165"/>
      <c r="AL76" s="165"/>
      <c r="AM76" s="32"/>
      <c r="AN76" s="165"/>
      <c r="AO76" s="32"/>
      <c r="AP76" s="165"/>
      <c r="AQ76" s="32"/>
      <c r="AR76" s="165"/>
    </row>
    <row r="77" spans="1:44" hidden="1" x14ac:dyDescent="0.25">
      <c r="A77" s="19">
        <v>74</v>
      </c>
      <c r="B77" s="36">
        <v>560129</v>
      </c>
      <c r="C77" s="37" t="s">
        <v>73</v>
      </c>
      <c r="D77" s="66"/>
      <c r="E77" s="175"/>
      <c r="F77" s="66"/>
      <c r="G77" s="175"/>
      <c r="H77" s="66"/>
      <c r="I77" s="175"/>
      <c r="J77" s="23"/>
      <c r="K77" s="175"/>
      <c r="L77" s="32"/>
      <c r="M77" s="165"/>
      <c r="N77" s="32"/>
      <c r="O77" s="165"/>
      <c r="P77" s="32"/>
      <c r="Q77" s="165"/>
      <c r="R77" s="32"/>
      <c r="S77" s="165"/>
      <c r="T77" s="165"/>
      <c r="U77" s="32"/>
      <c r="V77" s="165"/>
      <c r="W77" s="32"/>
      <c r="X77" s="165"/>
      <c r="Y77" s="32"/>
      <c r="Z77" s="165"/>
      <c r="AA77" s="32"/>
      <c r="AB77" s="165"/>
      <c r="AC77" s="32"/>
      <c r="AD77" s="165"/>
      <c r="AE77" s="32"/>
      <c r="AF77" s="165"/>
      <c r="AG77" s="32"/>
      <c r="AH77" s="165"/>
      <c r="AI77" s="165"/>
      <c r="AJ77" s="32"/>
      <c r="AK77" s="165"/>
      <c r="AL77" s="165"/>
      <c r="AM77" s="32"/>
      <c r="AN77" s="165"/>
      <c r="AO77" s="32"/>
      <c r="AP77" s="165"/>
      <c r="AQ77" s="32"/>
      <c r="AR77" s="165"/>
    </row>
    <row r="78" spans="1:44" hidden="1" x14ac:dyDescent="0.25">
      <c r="A78" s="19">
        <v>75</v>
      </c>
      <c r="B78" s="36">
        <v>560134</v>
      </c>
      <c r="C78" s="37" t="s">
        <v>74</v>
      </c>
      <c r="D78" s="66"/>
      <c r="E78" s="175"/>
      <c r="F78" s="66"/>
      <c r="G78" s="175"/>
      <c r="H78" s="66"/>
      <c r="I78" s="175"/>
      <c r="J78" s="23"/>
      <c r="K78" s="175"/>
      <c r="L78" s="32"/>
      <c r="M78" s="165"/>
      <c r="N78" s="32"/>
      <c r="O78" s="165"/>
      <c r="P78" s="32"/>
      <c r="Q78" s="165"/>
      <c r="R78" s="32"/>
      <c r="S78" s="165"/>
      <c r="T78" s="165"/>
      <c r="U78" s="32"/>
      <c r="V78" s="165"/>
      <c r="W78" s="32"/>
      <c r="X78" s="165"/>
      <c r="Y78" s="32"/>
      <c r="Z78" s="165"/>
      <c r="AA78" s="32"/>
      <c r="AB78" s="165"/>
      <c r="AC78" s="32"/>
      <c r="AD78" s="165"/>
      <c r="AE78" s="32"/>
      <c r="AF78" s="165"/>
      <c r="AG78" s="32"/>
      <c r="AH78" s="165"/>
      <c r="AI78" s="165"/>
      <c r="AJ78" s="32"/>
      <c r="AK78" s="165"/>
      <c r="AL78" s="165"/>
      <c r="AM78" s="32"/>
      <c r="AN78" s="165"/>
      <c r="AO78" s="32"/>
      <c r="AP78" s="165"/>
      <c r="AQ78" s="32"/>
      <c r="AR78" s="165"/>
    </row>
    <row r="79" spans="1:44" hidden="1" x14ac:dyDescent="0.25">
      <c r="A79" s="19">
        <v>76</v>
      </c>
      <c r="B79" s="36">
        <v>560139</v>
      </c>
      <c r="C79" s="37" t="s">
        <v>75</v>
      </c>
      <c r="D79" s="66"/>
      <c r="E79" s="175"/>
      <c r="F79" s="66"/>
      <c r="G79" s="175"/>
      <c r="H79" s="66"/>
      <c r="I79" s="175"/>
      <c r="J79" s="23"/>
      <c r="K79" s="175"/>
      <c r="L79" s="32"/>
      <c r="M79" s="165"/>
      <c r="N79" s="32"/>
      <c r="O79" s="165"/>
      <c r="P79" s="32"/>
      <c r="Q79" s="165"/>
      <c r="R79" s="32"/>
      <c r="S79" s="165"/>
      <c r="T79" s="165"/>
      <c r="U79" s="32"/>
      <c r="V79" s="165"/>
      <c r="W79" s="32"/>
      <c r="X79" s="165"/>
      <c r="Y79" s="32"/>
      <c r="Z79" s="165"/>
      <c r="AA79" s="32"/>
      <c r="AB79" s="165"/>
      <c r="AC79" s="32"/>
      <c r="AD79" s="165"/>
      <c r="AE79" s="32"/>
      <c r="AF79" s="165"/>
      <c r="AG79" s="32"/>
      <c r="AH79" s="165"/>
      <c r="AI79" s="165"/>
      <c r="AJ79" s="32"/>
      <c r="AK79" s="165"/>
      <c r="AL79" s="165"/>
      <c r="AM79" s="32"/>
      <c r="AN79" s="165"/>
      <c r="AO79" s="32"/>
      <c r="AP79" s="165"/>
      <c r="AQ79" s="32"/>
      <c r="AR79" s="165"/>
    </row>
    <row r="80" spans="1:44" hidden="1" x14ac:dyDescent="0.25">
      <c r="A80" s="19">
        <v>77</v>
      </c>
      <c r="B80" s="36">
        <v>560143</v>
      </c>
      <c r="C80" s="37" t="s">
        <v>76</v>
      </c>
      <c r="D80" s="66"/>
      <c r="E80" s="175"/>
      <c r="F80" s="66"/>
      <c r="G80" s="175"/>
      <c r="H80" s="66"/>
      <c r="I80" s="175"/>
      <c r="J80" s="23"/>
      <c r="K80" s="175"/>
      <c r="L80" s="32"/>
      <c r="M80" s="165"/>
      <c r="N80" s="32"/>
      <c r="O80" s="165"/>
      <c r="P80" s="32"/>
      <c r="Q80" s="165"/>
      <c r="R80" s="32"/>
      <c r="S80" s="165"/>
      <c r="T80" s="165"/>
      <c r="U80" s="32"/>
      <c r="V80" s="165"/>
      <c r="W80" s="32"/>
      <c r="X80" s="165"/>
      <c r="Y80" s="32"/>
      <c r="Z80" s="165"/>
      <c r="AA80" s="32"/>
      <c r="AB80" s="165"/>
      <c r="AC80" s="32"/>
      <c r="AD80" s="165"/>
      <c r="AE80" s="32"/>
      <c r="AF80" s="165"/>
      <c r="AG80" s="32"/>
      <c r="AH80" s="165"/>
      <c r="AI80" s="165"/>
      <c r="AJ80" s="32"/>
      <c r="AK80" s="165"/>
      <c r="AL80" s="165"/>
      <c r="AM80" s="32"/>
      <c r="AN80" s="165"/>
      <c r="AO80" s="32"/>
      <c r="AP80" s="165"/>
      <c r="AQ80" s="32"/>
      <c r="AR80" s="165"/>
    </row>
    <row r="81" spans="1:44" hidden="1" x14ac:dyDescent="0.25">
      <c r="A81" s="19">
        <v>78</v>
      </c>
      <c r="B81" s="36">
        <v>560156</v>
      </c>
      <c r="C81" s="37" t="s">
        <v>77</v>
      </c>
      <c r="D81" s="66"/>
      <c r="E81" s="175"/>
      <c r="F81" s="66"/>
      <c r="G81" s="175"/>
      <c r="H81" s="66"/>
      <c r="I81" s="175"/>
      <c r="J81" s="23"/>
      <c r="K81" s="175"/>
      <c r="L81" s="32"/>
      <c r="M81" s="165"/>
      <c r="N81" s="32"/>
      <c r="O81" s="165"/>
      <c r="P81" s="32"/>
      <c r="Q81" s="165"/>
      <c r="R81" s="32"/>
      <c r="S81" s="165"/>
      <c r="T81" s="165"/>
      <c r="U81" s="32"/>
      <c r="V81" s="165"/>
      <c r="W81" s="32"/>
      <c r="X81" s="165"/>
      <c r="Y81" s="32"/>
      <c r="Z81" s="165"/>
      <c r="AA81" s="32"/>
      <c r="AB81" s="165"/>
      <c r="AC81" s="32"/>
      <c r="AD81" s="165"/>
      <c r="AE81" s="32"/>
      <c r="AF81" s="165"/>
      <c r="AG81" s="32"/>
      <c r="AH81" s="165"/>
      <c r="AI81" s="165"/>
      <c r="AJ81" s="32"/>
      <c r="AK81" s="165"/>
      <c r="AL81" s="165"/>
      <c r="AM81" s="32"/>
      <c r="AN81" s="165"/>
      <c r="AO81" s="32"/>
      <c r="AP81" s="165"/>
      <c r="AQ81" s="32"/>
      <c r="AR81" s="165"/>
    </row>
    <row r="82" spans="1:44" hidden="1" x14ac:dyDescent="0.25">
      <c r="A82" s="19">
        <v>79</v>
      </c>
      <c r="B82" s="36">
        <v>560157</v>
      </c>
      <c r="C82" s="37" t="s">
        <v>78</v>
      </c>
      <c r="D82" s="66"/>
      <c r="E82" s="175"/>
      <c r="F82" s="66"/>
      <c r="G82" s="175"/>
      <c r="H82" s="66"/>
      <c r="I82" s="175"/>
      <c r="J82" s="23"/>
      <c r="K82" s="175"/>
      <c r="L82" s="32"/>
      <c r="M82" s="165"/>
      <c r="N82" s="32"/>
      <c r="O82" s="165"/>
      <c r="P82" s="32"/>
      <c r="Q82" s="165"/>
      <c r="R82" s="32"/>
      <c r="S82" s="165"/>
      <c r="T82" s="165"/>
      <c r="U82" s="32"/>
      <c r="V82" s="165"/>
      <c r="W82" s="32"/>
      <c r="X82" s="165"/>
      <c r="Y82" s="32"/>
      <c r="Z82" s="165"/>
      <c r="AA82" s="32"/>
      <c r="AB82" s="165"/>
      <c r="AC82" s="32"/>
      <c r="AD82" s="165"/>
      <c r="AE82" s="32"/>
      <c r="AF82" s="165"/>
      <c r="AG82" s="32"/>
      <c r="AH82" s="165"/>
      <c r="AI82" s="165"/>
      <c r="AJ82" s="32"/>
      <c r="AK82" s="165"/>
      <c r="AL82" s="165"/>
      <c r="AM82" s="32"/>
      <c r="AN82" s="165"/>
      <c r="AO82" s="32"/>
      <c r="AP82" s="165"/>
      <c r="AQ82" s="32"/>
      <c r="AR82" s="165"/>
    </row>
    <row r="83" spans="1:44" hidden="1" x14ac:dyDescent="0.25">
      <c r="A83" s="19">
        <v>80</v>
      </c>
      <c r="B83" s="36">
        <v>560163</v>
      </c>
      <c r="C83" s="37" t="s">
        <v>79</v>
      </c>
      <c r="D83" s="66"/>
      <c r="E83" s="175"/>
      <c r="F83" s="66"/>
      <c r="G83" s="175"/>
      <c r="H83" s="66"/>
      <c r="I83" s="175"/>
      <c r="J83" s="23"/>
      <c r="K83" s="175"/>
      <c r="L83" s="32"/>
      <c r="M83" s="165"/>
      <c r="N83" s="32"/>
      <c r="O83" s="165"/>
      <c r="P83" s="32"/>
      <c r="Q83" s="165"/>
      <c r="R83" s="32"/>
      <c r="S83" s="165"/>
      <c r="T83" s="165"/>
      <c r="U83" s="32"/>
      <c r="V83" s="165"/>
      <c r="W83" s="32"/>
      <c r="X83" s="165"/>
      <c r="Y83" s="32"/>
      <c r="Z83" s="165"/>
      <c r="AA83" s="32"/>
      <c r="AB83" s="165"/>
      <c r="AC83" s="32"/>
      <c r="AD83" s="165"/>
      <c r="AE83" s="32"/>
      <c r="AF83" s="165"/>
      <c r="AG83" s="32"/>
      <c r="AH83" s="165"/>
      <c r="AI83" s="165"/>
      <c r="AJ83" s="32"/>
      <c r="AK83" s="165"/>
      <c r="AL83" s="165"/>
      <c r="AM83" s="32"/>
      <c r="AN83" s="165"/>
      <c r="AO83" s="32"/>
      <c r="AP83" s="165"/>
      <c r="AQ83" s="32"/>
      <c r="AR83" s="165"/>
    </row>
    <row r="84" spans="1:44" hidden="1" x14ac:dyDescent="0.25">
      <c r="A84" s="19">
        <v>81</v>
      </c>
      <c r="B84" s="36">
        <v>560172</v>
      </c>
      <c r="C84" s="37" t="s">
        <v>80</v>
      </c>
      <c r="D84" s="66"/>
      <c r="E84" s="175"/>
      <c r="F84" s="66"/>
      <c r="G84" s="175"/>
      <c r="H84" s="66"/>
      <c r="I84" s="175"/>
      <c r="J84" s="23"/>
      <c r="K84" s="175"/>
      <c r="L84" s="32"/>
      <c r="M84" s="165"/>
      <c r="N84" s="32"/>
      <c r="O84" s="165"/>
      <c r="P84" s="32"/>
      <c r="Q84" s="165"/>
      <c r="R84" s="32"/>
      <c r="S84" s="165"/>
      <c r="T84" s="165"/>
      <c r="U84" s="32"/>
      <c r="V84" s="165"/>
      <c r="W84" s="32"/>
      <c r="X84" s="165"/>
      <c r="Y84" s="32"/>
      <c r="Z84" s="165"/>
      <c r="AA84" s="32"/>
      <c r="AB84" s="165"/>
      <c r="AC84" s="32"/>
      <c r="AD84" s="165"/>
      <c r="AE84" s="32"/>
      <c r="AF84" s="165"/>
      <c r="AG84" s="32"/>
      <c r="AH84" s="165"/>
      <c r="AI84" s="165"/>
      <c r="AJ84" s="32"/>
      <c r="AK84" s="165"/>
      <c r="AL84" s="165"/>
      <c r="AM84" s="32"/>
      <c r="AN84" s="165"/>
      <c r="AO84" s="32"/>
      <c r="AP84" s="165"/>
      <c r="AQ84" s="32"/>
      <c r="AR84" s="165"/>
    </row>
    <row r="85" spans="1:44" hidden="1" x14ac:dyDescent="0.25">
      <c r="A85" s="19">
        <v>82</v>
      </c>
      <c r="B85" s="36">
        <v>560175</v>
      </c>
      <c r="C85" s="37" t="s">
        <v>81</v>
      </c>
      <c r="D85" s="66"/>
      <c r="E85" s="175"/>
      <c r="F85" s="66"/>
      <c r="G85" s="175"/>
      <c r="H85" s="66"/>
      <c r="I85" s="175"/>
      <c r="J85" s="23"/>
      <c r="K85" s="175"/>
      <c r="L85" s="32"/>
      <c r="M85" s="165"/>
      <c r="N85" s="32"/>
      <c r="O85" s="165"/>
      <c r="P85" s="32"/>
      <c r="Q85" s="165"/>
      <c r="R85" s="32"/>
      <c r="S85" s="165"/>
      <c r="T85" s="165"/>
      <c r="U85" s="32"/>
      <c r="V85" s="165"/>
      <c r="W85" s="32"/>
      <c r="X85" s="165"/>
      <c r="Y85" s="32"/>
      <c r="Z85" s="165"/>
      <c r="AA85" s="32"/>
      <c r="AB85" s="165"/>
      <c r="AC85" s="32"/>
      <c r="AD85" s="165"/>
      <c r="AE85" s="32"/>
      <c r="AF85" s="165"/>
      <c r="AG85" s="32"/>
      <c r="AH85" s="165"/>
      <c r="AI85" s="165"/>
      <c r="AJ85" s="32"/>
      <c r="AK85" s="165"/>
      <c r="AL85" s="165"/>
      <c r="AM85" s="32"/>
      <c r="AN85" s="165"/>
      <c r="AO85" s="32"/>
      <c r="AP85" s="165"/>
      <c r="AQ85" s="32"/>
      <c r="AR85" s="165"/>
    </row>
    <row r="86" spans="1:44" hidden="1" x14ac:dyDescent="0.25">
      <c r="A86" s="19">
        <v>83</v>
      </c>
      <c r="B86" s="36">
        <v>560186</v>
      </c>
      <c r="C86" s="37" t="s">
        <v>82</v>
      </c>
      <c r="D86" s="66"/>
      <c r="E86" s="175"/>
      <c r="F86" s="66"/>
      <c r="G86" s="175"/>
      <c r="H86" s="66"/>
      <c r="I86" s="175"/>
      <c r="J86" s="23"/>
      <c r="K86" s="175"/>
      <c r="L86" s="32"/>
      <c r="M86" s="165"/>
      <c r="N86" s="32"/>
      <c r="O86" s="165"/>
      <c r="P86" s="32"/>
      <c r="Q86" s="165"/>
      <c r="R86" s="32"/>
      <c r="S86" s="165"/>
      <c r="T86" s="165"/>
      <c r="U86" s="32"/>
      <c r="V86" s="165"/>
      <c r="W86" s="32"/>
      <c r="X86" s="165"/>
      <c r="Y86" s="32"/>
      <c r="Z86" s="165"/>
      <c r="AA86" s="32"/>
      <c r="AB86" s="165"/>
      <c r="AC86" s="32"/>
      <c r="AD86" s="165"/>
      <c r="AE86" s="32"/>
      <c r="AF86" s="165"/>
      <c r="AG86" s="32"/>
      <c r="AH86" s="165"/>
      <c r="AI86" s="165"/>
      <c r="AJ86" s="32"/>
      <c r="AK86" s="165"/>
      <c r="AL86" s="165"/>
      <c r="AM86" s="32"/>
      <c r="AN86" s="165"/>
      <c r="AO86" s="32"/>
      <c r="AP86" s="165"/>
      <c r="AQ86" s="32"/>
      <c r="AR86" s="165"/>
    </row>
    <row r="87" spans="1:44" x14ac:dyDescent="0.25">
      <c r="A87" s="19">
        <v>84</v>
      </c>
      <c r="B87" s="36">
        <v>560197</v>
      </c>
      <c r="C87" s="37" t="s">
        <v>83</v>
      </c>
      <c r="D87" s="66">
        <v>78484682.280000001</v>
      </c>
      <c r="E87" s="175">
        <v>17188</v>
      </c>
      <c r="F87" s="66"/>
      <c r="G87" s="175"/>
      <c r="H87" s="66"/>
      <c r="I87" s="175"/>
      <c r="J87" s="23"/>
      <c r="K87" s="175"/>
      <c r="L87" s="32"/>
      <c r="M87" s="165"/>
      <c r="N87" s="32"/>
      <c r="O87" s="165"/>
      <c r="P87" s="32"/>
      <c r="Q87" s="165"/>
      <c r="R87" s="32"/>
      <c r="S87" s="165"/>
      <c r="T87" s="165"/>
      <c r="U87" s="32"/>
      <c r="V87" s="165"/>
      <c r="W87" s="32"/>
      <c r="X87" s="165"/>
      <c r="Y87" s="32"/>
      <c r="Z87" s="165"/>
      <c r="AA87" s="32"/>
      <c r="AB87" s="165"/>
      <c r="AC87" s="32"/>
      <c r="AD87" s="165"/>
      <c r="AE87" s="32"/>
      <c r="AF87" s="165"/>
      <c r="AG87" s="32"/>
      <c r="AH87" s="165"/>
      <c r="AI87" s="165"/>
      <c r="AJ87" s="32"/>
      <c r="AK87" s="165"/>
      <c r="AL87" s="165"/>
      <c r="AM87" s="32"/>
      <c r="AN87" s="165"/>
      <c r="AO87" s="32"/>
      <c r="AP87" s="165"/>
      <c r="AQ87" s="32"/>
      <c r="AR87" s="165"/>
    </row>
    <row r="88" spans="1:44" ht="31.5" hidden="1" x14ac:dyDescent="0.25">
      <c r="A88" s="19">
        <v>85</v>
      </c>
      <c r="B88" s="36">
        <v>560198</v>
      </c>
      <c r="C88" s="37" t="s">
        <v>84</v>
      </c>
      <c r="D88" s="66"/>
      <c r="E88" s="175"/>
      <c r="F88" s="66"/>
      <c r="G88" s="175"/>
      <c r="H88" s="66"/>
      <c r="I88" s="175"/>
      <c r="J88" s="23"/>
      <c r="K88" s="175"/>
      <c r="L88" s="32"/>
      <c r="M88" s="165"/>
      <c r="N88" s="32"/>
      <c r="O88" s="165"/>
      <c r="P88" s="32"/>
      <c r="Q88" s="165"/>
      <c r="R88" s="32"/>
      <c r="S88" s="165"/>
      <c r="T88" s="165"/>
      <c r="U88" s="32"/>
      <c r="V88" s="165"/>
      <c r="W88" s="32"/>
      <c r="X88" s="165"/>
      <c r="Y88" s="32"/>
      <c r="Z88" s="165"/>
      <c r="AA88" s="32"/>
      <c r="AB88" s="165"/>
      <c r="AC88" s="32"/>
      <c r="AD88" s="165"/>
      <c r="AE88" s="32"/>
      <c r="AF88" s="165"/>
      <c r="AG88" s="32"/>
      <c r="AH88" s="165"/>
      <c r="AI88" s="165"/>
      <c r="AJ88" s="32"/>
      <c r="AK88" s="165"/>
      <c r="AL88" s="165"/>
      <c r="AM88" s="32"/>
      <c r="AN88" s="165"/>
      <c r="AO88" s="32"/>
      <c r="AP88" s="165"/>
      <c r="AQ88" s="32"/>
      <c r="AR88" s="165"/>
    </row>
    <row r="89" spans="1:44" ht="31.5" hidden="1" x14ac:dyDescent="0.25">
      <c r="A89" s="19">
        <v>86</v>
      </c>
      <c r="B89" s="36">
        <v>560199</v>
      </c>
      <c r="C89" s="37" t="s">
        <v>85</v>
      </c>
      <c r="D89" s="69"/>
      <c r="E89" s="178"/>
      <c r="F89" s="69"/>
      <c r="G89" s="178"/>
      <c r="H89" s="69"/>
      <c r="I89" s="178"/>
      <c r="J89" s="27"/>
      <c r="K89" s="178"/>
      <c r="L89" s="32"/>
      <c r="M89" s="165"/>
      <c r="N89" s="32"/>
      <c r="O89" s="165"/>
      <c r="P89" s="32"/>
      <c r="Q89" s="165"/>
      <c r="R89" s="32"/>
      <c r="S89" s="165"/>
      <c r="T89" s="165"/>
      <c r="U89" s="32"/>
      <c r="V89" s="165"/>
      <c r="W89" s="32"/>
      <c r="X89" s="165"/>
      <c r="Y89" s="32"/>
      <c r="Z89" s="165"/>
      <c r="AA89" s="32"/>
      <c r="AB89" s="165"/>
      <c r="AC89" s="32"/>
      <c r="AD89" s="165"/>
      <c r="AE89" s="32"/>
      <c r="AF89" s="165"/>
      <c r="AG89" s="32"/>
      <c r="AH89" s="165"/>
      <c r="AI89" s="165"/>
      <c r="AJ89" s="32"/>
      <c r="AK89" s="165"/>
      <c r="AL89" s="165"/>
      <c r="AM89" s="32"/>
      <c r="AN89" s="165"/>
      <c r="AO89" s="32"/>
      <c r="AP89" s="165"/>
      <c r="AQ89" s="32"/>
      <c r="AR89" s="165"/>
    </row>
    <row r="90" spans="1:44" hidden="1" x14ac:dyDescent="0.25">
      <c r="A90" s="19">
        <v>87</v>
      </c>
      <c r="B90" s="36">
        <v>560205</v>
      </c>
      <c r="C90" s="37" t="s">
        <v>86</v>
      </c>
      <c r="D90" s="67"/>
      <c r="E90" s="176"/>
      <c r="F90" s="67"/>
      <c r="G90" s="176"/>
      <c r="H90" s="67"/>
      <c r="I90" s="176"/>
      <c r="J90" s="25"/>
      <c r="K90" s="176"/>
      <c r="L90" s="32"/>
      <c r="M90" s="165"/>
      <c r="N90" s="32"/>
      <c r="O90" s="165"/>
      <c r="P90" s="32"/>
      <c r="Q90" s="165"/>
      <c r="R90" s="32"/>
      <c r="S90" s="165"/>
      <c r="T90" s="165"/>
      <c r="U90" s="32"/>
      <c r="V90" s="165"/>
      <c r="W90" s="32"/>
      <c r="X90" s="165"/>
      <c r="Y90" s="32"/>
      <c r="Z90" s="165"/>
      <c r="AA90" s="32"/>
      <c r="AB90" s="165"/>
      <c r="AC90" s="32"/>
      <c r="AD90" s="165"/>
      <c r="AE90" s="32"/>
      <c r="AF90" s="165"/>
      <c r="AG90" s="32"/>
      <c r="AH90" s="165"/>
      <c r="AI90" s="165"/>
      <c r="AJ90" s="32"/>
      <c r="AK90" s="165"/>
      <c r="AL90" s="165"/>
      <c r="AM90" s="32"/>
      <c r="AN90" s="165"/>
      <c r="AO90" s="32"/>
      <c r="AP90" s="165"/>
      <c r="AQ90" s="32"/>
      <c r="AR90" s="165"/>
    </row>
    <row r="91" spans="1:44" hidden="1" x14ac:dyDescent="0.25">
      <c r="A91" s="19">
        <v>88</v>
      </c>
      <c r="B91" s="36">
        <v>560210</v>
      </c>
      <c r="C91" s="37" t="s">
        <v>87</v>
      </c>
      <c r="D91" s="66"/>
      <c r="E91" s="175"/>
      <c r="F91" s="66"/>
      <c r="G91" s="175"/>
      <c r="H91" s="66"/>
      <c r="I91" s="175"/>
      <c r="J91" s="23"/>
      <c r="K91" s="175"/>
      <c r="L91" s="32"/>
      <c r="M91" s="165"/>
      <c r="N91" s="32"/>
      <c r="O91" s="165"/>
      <c r="P91" s="32"/>
      <c r="Q91" s="165"/>
      <c r="R91" s="32"/>
      <c r="S91" s="165"/>
      <c r="T91" s="165"/>
      <c r="U91" s="32"/>
      <c r="V91" s="165"/>
      <c r="W91" s="32"/>
      <c r="X91" s="165"/>
      <c r="Y91" s="32"/>
      <c r="Z91" s="165"/>
      <c r="AA91" s="32"/>
      <c r="AB91" s="165"/>
      <c r="AC91" s="32"/>
      <c r="AD91" s="165"/>
      <c r="AE91" s="32"/>
      <c r="AF91" s="165"/>
      <c r="AG91" s="32"/>
      <c r="AH91" s="165"/>
      <c r="AI91" s="165"/>
      <c r="AJ91" s="32"/>
      <c r="AK91" s="165"/>
      <c r="AL91" s="165"/>
      <c r="AM91" s="32"/>
      <c r="AN91" s="165"/>
      <c r="AO91" s="32"/>
      <c r="AP91" s="165"/>
      <c r="AQ91" s="32"/>
      <c r="AR91" s="165"/>
    </row>
    <row r="92" spans="1:44" hidden="1" x14ac:dyDescent="0.25">
      <c r="A92" s="19">
        <v>89</v>
      </c>
      <c r="B92" s="36">
        <v>560228</v>
      </c>
      <c r="C92" s="37" t="s">
        <v>88</v>
      </c>
      <c r="D92" s="67"/>
      <c r="E92" s="176"/>
      <c r="F92" s="66"/>
      <c r="G92" s="175"/>
      <c r="H92" s="67"/>
      <c r="I92" s="176"/>
      <c r="J92" s="25"/>
      <c r="K92" s="176"/>
      <c r="L92" s="32"/>
      <c r="M92" s="165"/>
      <c r="N92" s="32"/>
      <c r="O92" s="165"/>
      <c r="P92" s="32"/>
      <c r="Q92" s="165"/>
      <c r="R92" s="32"/>
      <c r="S92" s="165"/>
      <c r="T92" s="165"/>
      <c r="U92" s="32"/>
      <c r="V92" s="165"/>
      <c r="W92" s="32"/>
      <c r="X92" s="165"/>
      <c r="Y92" s="32"/>
      <c r="Z92" s="165"/>
      <c r="AA92" s="32"/>
      <c r="AB92" s="165"/>
      <c r="AC92" s="32"/>
      <c r="AD92" s="165"/>
      <c r="AE92" s="32"/>
      <c r="AF92" s="165"/>
      <c r="AG92" s="32"/>
      <c r="AH92" s="165"/>
      <c r="AI92" s="165"/>
      <c r="AJ92" s="32"/>
      <c r="AK92" s="165"/>
      <c r="AL92" s="165"/>
      <c r="AM92" s="32"/>
      <c r="AN92" s="165"/>
      <c r="AO92" s="32"/>
      <c r="AP92" s="165"/>
      <c r="AQ92" s="32"/>
      <c r="AR92" s="165"/>
    </row>
    <row r="93" spans="1:44" hidden="1" x14ac:dyDescent="0.25">
      <c r="A93" s="19">
        <v>90</v>
      </c>
      <c r="B93" s="36">
        <v>560229</v>
      </c>
      <c r="C93" s="37" t="s">
        <v>89</v>
      </c>
      <c r="D93" s="67"/>
      <c r="E93" s="176"/>
      <c r="F93" s="66"/>
      <c r="G93" s="175"/>
      <c r="H93" s="67"/>
      <c r="I93" s="176"/>
      <c r="J93" s="25"/>
      <c r="K93" s="176"/>
      <c r="L93" s="32"/>
      <c r="M93" s="165"/>
      <c r="N93" s="32"/>
      <c r="O93" s="165"/>
      <c r="P93" s="32"/>
      <c r="Q93" s="165"/>
      <c r="R93" s="32"/>
      <c r="S93" s="165"/>
      <c r="T93" s="165"/>
      <c r="U93" s="32"/>
      <c r="V93" s="165"/>
      <c r="W93" s="32"/>
      <c r="X93" s="165"/>
      <c r="Y93" s="32"/>
      <c r="Z93" s="165"/>
      <c r="AA93" s="32"/>
      <c r="AB93" s="165"/>
      <c r="AC93" s="32"/>
      <c r="AD93" s="165"/>
      <c r="AE93" s="32"/>
      <c r="AF93" s="165"/>
      <c r="AG93" s="32"/>
      <c r="AH93" s="165"/>
      <c r="AI93" s="165"/>
      <c r="AJ93" s="32"/>
      <c r="AK93" s="165"/>
      <c r="AL93" s="165"/>
      <c r="AM93" s="32"/>
      <c r="AN93" s="165"/>
      <c r="AO93" s="32"/>
      <c r="AP93" s="165"/>
      <c r="AQ93" s="32"/>
      <c r="AR93" s="165"/>
    </row>
    <row r="94" spans="1:44" hidden="1" x14ac:dyDescent="0.25">
      <c r="A94" s="19">
        <v>91</v>
      </c>
      <c r="B94" s="36">
        <v>560231</v>
      </c>
      <c r="C94" s="37" t="s">
        <v>90</v>
      </c>
      <c r="D94" s="67"/>
      <c r="E94" s="176"/>
      <c r="F94" s="67"/>
      <c r="G94" s="176"/>
      <c r="H94" s="66"/>
      <c r="I94" s="176"/>
      <c r="J94" s="25"/>
      <c r="K94" s="176"/>
      <c r="L94" s="32"/>
      <c r="M94" s="165"/>
      <c r="N94" s="32"/>
      <c r="O94" s="165"/>
      <c r="P94" s="32"/>
      <c r="Q94" s="165"/>
      <c r="R94" s="32"/>
      <c r="S94" s="165"/>
      <c r="T94" s="165"/>
      <c r="U94" s="32"/>
      <c r="V94" s="165"/>
      <c r="W94" s="32"/>
      <c r="X94" s="165"/>
      <c r="Y94" s="32"/>
      <c r="Z94" s="165"/>
      <c r="AA94" s="32"/>
      <c r="AB94" s="165"/>
      <c r="AC94" s="32"/>
      <c r="AD94" s="165"/>
      <c r="AE94" s="32"/>
      <c r="AF94" s="165"/>
      <c r="AG94" s="32"/>
      <c r="AH94" s="165"/>
      <c r="AI94" s="165"/>
      <c r="AJ94" s="32"/>
      <c r="AK94" s="165"/>
      <c r="AL94" s="165"/>
      <c r="AM94" s="32"/>
      <c r="AN94" s="165"/>
      <c r="AO94" s="32"/>
      <c r="AP94" s="165"/>
      <c r="AQ94" s="32"/>
      <c r="AR94" s="165"/>
    </row>
    <row r="95" spans="1:44" hidden="1" x14ac:dyDescent="0.25">
      <c r="A95" s="19">
        <v>92</v>
      </c>
      <c r="B95" s="44">
        <v>560235</v>
      </c>
      <c r="C95" s="37" t="s">
        <v>91</v>
      </c>
      <c r="D95" s="67"/>
      <c r="E95" s="176"/>
      <c r="F95" s="67"/>
      <c r="G95" s="176"/>
      <c r="H95" s="67"/>
      <c r="I95" s="176"/>
      <c r="J95" s="25"/>
      <c r="K95" s="176"/>
      <c r="L95" s="32"/>
      <c r="M95" s="165"/>
      <c r="N95" s="32"/>
      <c r="O95" s="165"/>
      <c r="P95" s="32"/>
      <c r="Q95" s="165"/>
      <c r="R95" s="32"/>
      <c r="S95" s="165"/>
      <c r="T95" s="165"/>
      <c r="U95" s="32"/>
      <c r="V95" s="165"/>
      <c r="W95" s="32"/>
      <c r="X95" s="165"/>
      <c r="Y95" s="32"/>
      <c r="Z95" s="165"/>
      <c r="AA95" s="32"/>
      <c r="AB95" s="165"/>
      <c r="AC95" s="32"/>
      <c r="AD95" s="165"/>
      <c r="AE95" s="32"/>
      <c r="AF95" s="165"/>
      <c r="AG95" s="32"/>
      <c r="AH95" s="165"/>
      <c r="AI95" s="165"/>
      <c r="AJ95" s="32"/>
      <c r="AK95" s="165"/>
      <c r="AL95" s="165"/>
      <c r="AM95" s="32"/>
      <c r="AN95" s="165"/>
      <c r="AO95" s="32"/>
      <c r="AP95" s="165"/>
      <c r="AQ95" s="32"/>
      <c r="AR95" s="165"/>
    </row>
    <row r="96" spans="1:44" hidden="1" x14ac:dyDescent="0.25">
      <c r="A96" s="19">
        <v>93</v>
      </c>
      <c r="B96" s="44">
        <v>560238</v>
      </c>
      <c r="C96" s="47" t="s">
        <v>92</v>
      </c>
      <c r="D96" s="67"/>
      <c r="E96" s="176"/>
      <c r="F96" s="67"/>
      <c r="G96" s="176"/>
      <c r="H96" s="67"/>
      <c r="I96" s="176"/>
      <c r="J96" s="25"/>
      <c r="K96" s="176"/>
      <c r="L96" s="32"/>
      <c r="M96" s="165"/>
      <c r="N96" s="32"/>
      <c r="O96" s="165"/>
      <c r="P96" s="32"/>
      <c r="Q96" s="165"/>
      <c r="R96" s="32"/>
      <c r="S96" s="165"/>
      <c r="T96" s="165"/>
      <c r="U96" s="32"/>
      <c r="V96" s="165"/>
      <c r="W96" s="32"/>
      <c r="X96" s="165"/>
      <c r="Y96" s="32"/>
      <c r="Z96" s="165"/>
      <c r="AA96" s="32"/>
      <c r="AB96" s="165"/>
      <c r="AC96" s="32"/>
      <c r="AD96" s="165"/>
      <c r="AE96" s="32"/>
      <c r="AF96" s="165"/>
      <c r="AG96" s="32"/>
      <c r="AH96" s="165"/>
      <c r="AI96" s="165"/>
      <c r="AJ96" s="32"/>
      <c r="AK96" s="165"/>
      <c r="AL96" s="165"/>
      <c r="AM96" s="32"/>
      <c r="AN96" s="165"/>
      <c r="AO96" s="32"/>
      <c r="AP96" s="165"/>
      <c r="AQ96" s="32"/>
      <c r="AR96" s="165"/>
    </row>
    <row r="97" spans="1:44" hidden="1" x14ac:dyDescent="0.25">
      <c r="A97" s="19">
        <v>94</v>
      </c>
      <c r="B97" s="126">
        <v>560243</v>
      </c>
      <c r="C97" s="127" t="s">
        <v>93</v>
      </c>
      <c r="D97" s="67"/>
      <c r="E97" s="176"/>
      <c r="F97" s="67"/>
      <c r="G97" s="176"/>
      <c r="H97" s="67"/>
      <c r="I97" s="176"/>
      <c r="J97" s="25"/>
      <c r="K97" s="176"/>
      <c r="L97" s="32"/>
      <c r="M97" s="165"/>
      <c r="N97" s="32"/>
      <c r="O97" s="165"/>
      <c r="P97" s="32"/>
      <c r="Q97" s="165"/>
      <c r="R97" s="32"/>
      <c r="S97" s="165"/>
      <c r="T97" s="165"/>
      <c r="U97" s="32"/>
      <c r="V97" s="165"/>
      <c r="W97" s="32"/>
      <c r="X97" s="165"/>
      <c r="Y97" s="32"/>
      <c r="Z97" s="165"/>
      <c r="AA97" s="32"/>
      <c r="AB97" s="165"/>
      <c r="AC97" s="32"/>
      <c r="AD97" s="165"/>
      <c r="AE97" s="32"/>
      <c r="AF97" s="165"/>
      <c r="AG97" s="32"/>
      <c r="AH97" s="165"/>
      <c r="AI97" s="165"/>
      <c r="AJ97" s="32"/>
      <c r="AK97" s="165"/>
      <c r="AL97" s="165"/>
      <c r="AM97" s="32"/>
      <c r="AN97" s="165"/>
      <c r="AO97" s="32"/>
      <c r="AP97" s="165"/>
      <c r="AQ97" s="32"/>
      <c r="AR97" s="165"/>
    </row>
    <row r="98" spans="1:44" hidden="1" x14ac:dyDescent="0.25">
      <c r="A98" s="54">
        <v>95</v>
      </c>
      <c r="B98" s="43">
        <v>560254</v>
      </c>
      <c r="C98" s="47" t="s">
        <v>94</v>
      </c>
      <c r="D98" s="67"/>
      <c r="E98" s="176"/>
      <c r="F98" s="67"/>
      <c r="G98" s="176"/>
      <c r="H98" s="67"/>
      <c r="I98" s="176"/>
      <c r="J98" s="25"/>
      <c r="K98" s="176"/>
      <c r="L98" s="32"/>
      <c r="M98" s="165"/>
      <c r="N98" s="32"/>
      <c r="O98" s="165"/>
      <c r="P98" s="32"/>
      <c r="Q98" s="165"/>
      <c r="R98" s="32"/>
      <c r="S98" s="165"/>
      <c r="T98" s="165"/>
      <c r="U98" s="32"/>
      <c r="V98" s="165"/>
      <c r="W98" s="32"/>
      <c r="X98" s="165"/>
      <c r="Y98" s="32"/>
      <c r="Z98" s="165"/>
      <c r="AA98" s="32"/>
      <c r="AB98" s="165"/>
      <c r="AC98" s="32"/>
      <c r="AD98" s="165"/>
      <c r="AE98" s="32"/>
      <c r="AF98" s="165"/>
      <c r="AG98" s="32"/>
      <c r="AH98" s="165"/>
      <c r="AI98" s="165"/>
      <c r="AJ98" s="32"/>
      <c r="AK98" s="165"/>
      <c r="AL98" s="165"/>
      <c r="AM98" s="32"/>
      <c r="AN98" s="165"/>
      <c r="AO98" s="32"/>
      <c r="AP98" s="165"/>
      <c r="AQ98" s="32"/>
      <c r="AR98" s="165"/>
    </row>
    <row r="99" spans="1:44" hidden="1" x14ac:dyDescent="0.25">
      <c r="A99" s="54">
        <v>96</v>
      </c>
      <c r="B99" s="43">
        <v>560257</v>
      </c>
      <c r="C99" s="39" t="s">
        <v>95</v>
      </c>
      <c r="D99" s="66"/>
      <c r="E99" s="175"/>
      <c r="F99" s="66"/>
      <c r="G99" s="175"/>
      <c r="H99" s="66"/>
      <c r="I99" s="175"/>
      <c r="J99" s="23"/>
      <c r="K99" s="175"/>
      <c r="L99" s="32"/>
      <c r="M99" s="165"/>
      <c r="N99" s="32"/>
      <c r="O99" s="165"/>
      <c r="P99" s="32"/>
      <c r="Q99" s="165"/>
      <c r="R99" s="32"/>
      <c r="S99" s="165"/>
      <c r="T99" s="165"/>
      <c r="U99" s="32"/>
      <c r="V99" s="165"/>
      <c r="W99" s="32"/>
      <c r="X99" s="165"/>
      <c r="Y99" s="32"/>
      <c r="Z99" s="165"/>
      <c r="AA99" s="32"/>
      <c r="AB99" s="165"/>
      <c r="AC99" s="32"/>
      <c r="AD99" s="165"/>
      <c r="AE99" s="32"/>
      <c r="AF99" s="165"/>
      <c r="AG99" s="32"/>
      <c r="AH99" s="165"/>
      <c r="AI99" s="165"/>
      <c r="AJ99" s="32"/>
      <c r="AK99" s="165"/>
      <c r="AL99" s="165"/>
      <c r="AM99" s="32"/>
      <c r="AN99" s="165"/>
      <c r="AO99" s="32"/>
      <c r="AP99" s="165"/>
      <c r="AQ99" s="32"/>
      <c r="AR99" s="165"/>
    </row>
    <row r="100" spans="1:44" hidden="1" x14ac:dyDescent="0.25">
      <c r="A100" s="54">
        <v>97</v>
      </c>
      <c r="B100" s="40">
        <v>560258</v>
      </c>
      <c r="C100" s="41" t="s">
        <v>96</v>
      </c>
      <c r="D100" s="66"/>
      <c r="E100" s="175"/>
      <c r="F100" s="66"/>
      <c r="G100" s="175"/>
      <c r="H100" s="66"/>
      <c r="I100" s="175"/>
      <c r="J100" s="23"/>
      <c r="K100" s="175"/>
      <c r="L100" s="32"/>
      <c r="M100" s="165"/>
      <c r="N100" s="32"/>
      <c r="O100" s="165"/>
      <c r="P100" s="32"/>
      <c r="Q100" s="165"/>
      <c r="R100" s="32"/>
      <c r="S100" s="165"/>
      <c r="T100" s="165"/>
      <c r="U100" s="32"/>
      <c r="V100" s="165"/>
      <c r="W100" s="32"/>
      <c r="X100" s="165"/>
      <c r="Y100" s="32"/>
      <c r="Z100" s="165"/>
      <c r="AA100" s="32"/>
      <c r="AB100" s="165"/>
      <c r="AC100" s="32"/>
      <c r="AD100" s="165"/>
      <c r="AE100" s="32"/>
      <c r="AF100" s="165"/>
      <c r="AG100" s="32"/>
      <c r="AH100" s="165"/>
      <c r="AI100" s="165"/>
      <c r="AJ100" s="32"/>
      <c r="AK100" s="165"/>
      <c r="AL100" s="165"/>
      <c r="AM100" s="32"/>
      <c r="AN100" s="165"/>
      <c r="AO100" s="32"/>
      <c r="AP100" s="165"/>
      <c r="AQ100" s="32"/>
      <c r="AR100" s="165"/>
    </row>
    <row r="101" spans="1:44" ht="31.5" x14ac:dyDescent="0.25">
      <c r="A101" s="54">
        <v>98</v>
      </c>
      <c r="B101" s="36">
        <v>560101</v>
      </c>
      <c r="C101" s="37" t="s">
        <v>97</v>
      </c>
      <c r="D101" s="67"/>
      <c r="E101" s="176"/>
      <c r="F101" s="67"/>
      <c r="G101" s="176"/>
      <c r="H101" s="67"/>
      <c r="I101" s="176"/>
      <c r="J101" s="25"/>
      <c r="K101" s="176"/>
      <c r="L101" s="32"/>
      <c r="M101" s="165"/>
      <c r="N101" s="32">
        <v>7468530</v>
      </c>
      <c r="O101" s="165">
        <v>2961</v>
      </c>
      <c r="P101" s="32">
        <v>428377</v>
      </c>
      <c r="Q101" s="165">
        <v>331</v>
      </c>
      <c r="R101" s="32"/>
      <c r="S101" s="165"/>
      <c r="T101" s="165"/>
      <c r="U101" s="32"/>
      <c r="V101" s="165"/>
      <c r="W101" s="32">
        <v>420914</v>
      </c>
      <c r="X101" s="165">
        <v>802</v>
      </c>
      <c r="Y101" s="32"/>
      <c r="Z101" s="165"/>
      <c r="AA101" s="32">
        <v>475449.5</v>
      </c>
      <c r="AB101" s="165">
        <v>278</v>
      </c>
      <c r="AC101" s="32">
        <v>2227660.38</v>
      </c>
      <c r="AD101" s="165">
        <v>1353</v>
      </c>
      <c r="AE101" s="32">
        <v>158961.57999999999</v>
      </c>
      <c r="AF101" s="165">
        <v>135</v>
      </c>
      <c r="AG101" s="32"/>
      <c r="AH101" s="165"/>
      <c r="AI101" s="165"/>
      <c r="AJ101" s="32"/>
      <c r="AK101" s="165"/>
      <c r="AL101" s="165"/>
      <c r="AM101" s="32"/>
      <c r="AN101" s="165"/>
      <c r="AO101" s="171">
        <v>13746.84</v>
      </c>
      <c r="AP101" s="181">
        <v>20</v>
      </c>
      <c r="AQ101" s="32"/>
      <c r="AR101" s="165"/>
    </row>
    <row r="102" spans="1:44" hidden="1" x14ac:dyDescent="0.25">
      <c r="A102" s="54">
        <v>99</v>
      </c>
      <c r="B102" s="36">
        <v>560152</v>
      </c>
      <c r="C102" s="37" t="s">
        <v>98</v>
      </c>
      <c r="D102" s="70"/>
      <c r="E102" s="179"/>
      <c r="F102" s="70"/>
      <c r="G102" s="179"/>
      <c r="H102" s="70"/>
      <c r="I102" s="179"/>
      <c r="J102" s="28"/>
      <c r="K102" s="179"/>
      <c r="L102" s="32"/>
      <c r="M102" s="165"/>
      <c r="N102" s="32"/>
      <c r="O102" s="165"/>
      <c r="P102" s="32"/>
      <c r="Q102" s="165"/>
      <c r="R102" s="32"/>
      <c r="S102" s="165"/>
      <c r="T102" s="165"/>
      <c r="U102" s="32"/>
      <c r="V102" s="165"/>
      <c r="W102" s="32"/>
      <c r="X102" s="165"/>
      <c r="Y102" s="32"/>
      <c r="Z102" s="165"/>
      <c r="AA102" s="32"/>
      <c r="AB102" s="165"/>
      <c r="AC102" s="32"/>
      <c r="AD102" s="165"/>
      <c r="AE102" s="32"/>
      <c r="AF102" s="165"/>
      <c r="AG102" s="32"/>
      <c r="AH102" s="165"/>
      <c r="AI102" s="165"/>
      <c r="AJ102" s="32"/>
      <c r="AK102" s="165"/>
      <c r="AL102" s="165"/>
      <c r="AM102" s="32"/>
      <c r="AN102" s="165"/>
      <c r="AO102" s="32"/>
      <c r="AP102" s="165"/>
      <c r="AQ102" s="32"/>
      <c r="AR102" s="165"/>
    </row>
    <row r="103" spans="1:44" hidden="1" x14ac:dyDescent="0.25">
      <c r="A103" s="54">
        <v>100</v>
      </c>
      <c r="B103" s="122">
        <v>560276</v>
      </c>
      <c r="C103" s="123" t="s">
        <v>99</v>
      </c>
      <c r="D103" s="70"/>
      <c r="E103" s="179"/>
      <c r="F103" s="70"/>
      <c r="G103" s="179"/>
      <c r="H103" s="70"/>
      <c r="I103" s="179"/>
      <c r="J103" s="28"/>
      <c r="K103" s="179"/>
      <c r="L103" s="32"/>
      <c r="M103" s="165"/>
      <c r="N103" s="32"/>
      <c r="O103" s="165"/>
      <c r="P103" s="32"/>
      <c r="Q103" s="165"/>
      <c r="R103" s="32"/>
      <c r="S103" s="165"/>
      <c r="T103" s="165"/>
      <c r="U103" s="32"/>
      <c r="V103" s="165"/>
      <c r="W103" s="32"/>
      <c r="X103" s="165"/>
      <c r="Y103" s="32"/>
      <c r="Z103" s="165"/>
      <c r="AA103" s="32"/>
      <c r="AB103" s="165"/>
      <c r="AC103" s="32"/>
      <c r="AD103" s="165"/>
      <c r="AE103" s="32"/>
      <c r="AF103" s="165"/>
      <c r="AG103" s="32"/>
      <c r="AH103" s="165"/>
      <c r="AI103" s="165"/>
      <c r="AJ103" s="32"/>
      <c r="AK103" s="165"/>
      <c r="AL103" s="165"/>
      <c r="AM103" s="32"/>
      <c r="AN103" s="165"/>
      <c r="AO103" s="32"/>
      <c r="AP103" s="165"/>
      <c r="AQ103" s="32"/>
      <c r="AR103" s="165"/>
    </row>
    <row r="104" spans="1:44" hidden="1" x14ac:dyDescent="0.25">
      <c r="A104" s="54">
        <v>101</v>
      </c>
      <c r="B104" s="122">
        <v>560277</v>
      </c>
      <c r="C104" s="123" t="s">
        <v>100</v>
      </c>
      <c r="D104" s="70"/>
      <c r="E104" s="179"/>
      <c r="F104" s="70"/>
      <c r="G104" s="179"/>
      <c r="H104" s="70"/>
      <c r="I104" s="179"/>
      <c r="J104" s="28"/>
      <c r="K104" s="179"/>
      <c r="L104" s="32"/>
      <c r="M104" s="165"/>
      <c r="N104" s="32"/>
      <c r="O104" s="165"/>
      <c r="P104" s="32"/>
      <c r="Q104" s="165"/>
      <c r="R104" s="32"/>
      <c r="S104" s="165"/>
      <c r="T104" s="165"/>
      <c r="U104" s="32"/>
      <c r="V104" s="165"/>
      <c r="W104" s="32"/>
      <c r="X104" s="165"/>
      <c r="Y104" s="32"/>
      <c r="Z104" s="165"/>
      <c r="AA104" s="32"/>
      <c r="AB104" s="165"/>
      <c r="AC104" s="32"/>
      <c r="AD104" s="165"/>
      <c r="AE104" s="32"/>
      <c r="AF104" s="165"/>
      <c r="AG104" s="32"/>
      <c r="AH104" s="165"/>
      <c r="AI104" s="165"/>
      <c r="AJ104" s="32"/>
      <c r="AK104" s="165"/>
      <c r="AL104" s="165"/>
      <c r="AM104" s="32"/>
      <c r="AN104" s="165"/>
      <c r="AO104" s="32"/>
      <c r="AP104" s="165"/>
      <c r="AQ104" s="32"/>
      <c r="AR104" s="165"/>
    </row>
    <row r="105" spans="1:44" ht="31.5" x14ac:dyDescent="0.25">
      <c r="A105" s="54">
        <v>102</v>
      </c>
      <c r="B105" s="38">
        <v>560283</v>
      </c>
      <c r="C105" s="39" t="s">
        <v>101</v>
      </c>
      <c r="D105" s="70"/>
      <c r="E105" s="179"/>
      <c r="F105" s="70"/>
      <c r="G105" s="179"/>
      <c r="H105" s="70"/>
      <c r="I105" s="179"/>
      <c r="J105" s="28"/>
      <c r="K105" s="179"/>
      <c r="L105" s="32"/>
      <c r="M105" s="165"/>
      <c r="N105" s="32">
        <v>40682177</v>
      </c>
      <c r="O105" s="165">
        <v>16125</v>
      </c>
      <c r="P105" s="32">
        <v>6888973</v>
      </c>
      <c r="Q105" s="165">
        <v>5325</v>
      </c>
      <c r="R105" s="32">
        <v>29557134</v>
      </c>
      <c r="S105" s="165">
        <v>17149</v>
      </c>
      <c r="T105" s="165">
        <v>9207</v>
      </c>
      <c r="U105" s="32"/>
      <c r="V105" s="165"/>
      <c r="W105" s="32">
        <v>19822126</v>
      </c>
      <c r="X105" s="165">
        <v>10314</v>
      </c>
      <c r="Y105" s="32"/>
      <c r="Z105" s="165"/>
      <c r="AA105" s="32">
        <v>4051582.25</v>
      </c>
      <c r="AB105" s="165">
        <v>2369</v>
      </c>
      <c r="AC105" s="32">
        <v>10991766.960000001</v>
      </c>
      <c r="AD105" s="165">
        <v>6676</v>
      </c>
      <c r="AE105" s="32">
        <v>1403571.91</v>
      </c>
      <c r="AF105" s="165">
        <v>1192</v>
      </c>
      <c r="AG105" s="32">
        <v>446318.8</v>
      </c>
      <c r="AH105" s="165">
        <v>1521</v>
      </c>
      <c r="AI105" s="165">
        <v>419</v>
      </c>
      <c r="AJ105" s="32">
        <v>72631.8</v>
      </c>
      <c r="AK105" s="165">
        <v>216</v>
      </c>
      <c r="AL105" s="165">
        <v>18</v>
      </c>
      <c r="AM105" s="79">
        <v>156072</v>
      </c>
      <c r="AN105" s="80">
        <v>420</v>
      </c>
      <c r="AO105" s="171">
        <v>2650326.7400000002</v>
      </c>
      <c r="AP105" s="181">
        <v>4819</v>
      </c>
      <c r="AQ105" s="32"/>
      <c r="AR105" s="165"/>
    </row>
    <row r="106" spans="1:44" hidden="1" x14ac:dyDescent="0.25">
      <c r="A106" s="54">
        <v>103</v>
      </c>
      <c r="B106" s="38">
        <v>560319</v>
      </c>
      <c r="C106" s="39" t="s">
        <v>102</v>
      </c>
      <c r="D106" s="70"/>
      <c r="E106" s="179"/>
      <c r="F106" s="70"/>
      <c r="G106" s="179"/>
      <c r="H106" s="70"/>
      <c r="I106" s="179"/>
      <c r="J106" s="28"/>
      <c r="K106" s="179"/>
      <c r="L106" s="32"/>
      <c r="M106" s="165"/>
      <c r="N106" s="32"/>
      <c r="O106" s="165"/>
      <c r="P106" s="32"/>
      <c r="Q106" s="165"/>
      <c r="R106" s="32"/>
      <c r="S106" s="165"/>
      <c r="T106" s="165"/>
      <c r="U106" s="32"/>
      <c r="V106" s="165"/>
      <c r="W106" s="32"/>
      <c r="X106" s="165"/>
      <c r="Y106" s="32"/>
      <c r="Z106" s="165"/>
      <c r="AA106" s="32"/>
      <c r="AB106" s="165"/>
      <c r="AC106" s="32"/>
      <c r="AD106" s="165"/>
      <c r="AE106" s="32"/>
      <c r="AF106" s="165"/>
      <c r="AG106" s="32"/>
      <c r="AH106" s="165"/>
      <c r="AI106" s="165"/>
      <c r="AJ106" s="32"/>
      <c r="AK106" s="165"/>
      <c r="AL106" s="165"/>
      <c r="AM106" s="32"/>
      <c r="AN106" s="165"/>
      <c r="AO106" s="32"/>
      <c r="AP106" s="165"/>
      <c r="AQ106" s="32"/>
      <c r="AR106" s="165"/>
    </row>
    <row r="107" spans="1:44" hidden="1" x14ac:dyDescent="0.25">
      <c r="A107" s="54">
        <v>104</v>
      </c>
      <c r="B107" s="36">
        <v>560203</v>
      </c>
      <c r="C107" s="37" t="s">
        <v>103</v>
      </c>
      <c r="D107" s="70"/>
      <c r="E107" s="179"/>
      <c r="F107" s="70"/>
      <c r="G107" s="179"/>
      <c r="H107" s="70"/>
      <c r="I107" s="179"/>
      <c r="J107" s="28"/>
      <c r="K107" s="179"/>
      <c r="L107" s="32"/>
      <c r="M107" s="165"/>
      <c r="N107" s="32"/>
      <c r="O107" s="165"/>
      <c r="P107" s="32"/>
      <c r="Q107" s="165"/>
      <c r="R107" s="32"/>
      <c r="S107" s="165"/>
      <c r="T107" s="165"/>
      <c r="U107" s="32"/>
      <c r="V107" s="165"/>
      <c r="W107" s="32"/>
      <c r="X107" s="165"/>
      <c r="Y107" s="32"/>
      <c r="Z107" s="165"/>
      <c r="AA107" s="32"/>
      <c r="AB107" s="165"/>
      <c r="AC107" s="32"/>
      <c r="AD107" s="165"/>
      <c r="AE107" s="32"/>
      <c r="AF107" s="165"/>
      <c r="AG107" s="32"/>
      <c r="AH107" s="165"/>
      <c r="AI107" s="165"/>
      <c r="AJ107" s="32"/>
      <c r="AK107" s="165"/>
      <c r="AL107" s="165"/>
      <c r="AM107" s="32"/>
      <c r="AN107" s="165"/>
      <c r="AO107" s="32"/>
      <c r="AP107" s="165"/>
      <c r="AQ107" s="32"/>
      <c r="AR107" s="165"/>
    </row>
    <row r="108" spans="1:44" hidden="1" x14ac:dyDescent="0.25">
      <c r="A108" s="54">
        <v>105</v>
      </c>
      <c r="B108" s="38">
        <v>560321</v>
      </c>
      <c r="C108" s="37" t="s">
        <v>104</v>
      </c>
      <c r="D108" s="69"/>
      <c r="E108" s="178"/>
      <c r="F108" s="69"/>
      <c r="G108" s="178"/>
      <c r="H108" s="69"/>
      <c r="I108" s="178"/>
      <c r="J108" s="27"/>
      <c r="K108" s="178"/>
      <c r="L108" s="32"/>
      <c r="M108" s="165"/>
      <c r="N108" s="32"/>
      <c r="O108" s="165"/>
      <c r="P108" s="32"/>
      <c r="Q108" s="165"/>
      <c r="R108" s="32"/>
      <c r="S108" s="165"/>
      <c r="T108" s="165"/>
      <c r="U108" s="32"/>
      <c r="V108" s="165"/>
      <c r="W108" s="32"/>
      <c r="X108" s="165"/>
      <c r="Y108" s="32"/>
      <c r="Z108" s="165"/>
      <c r="AA108" s="32"/>
      <c r="AB108" s="165"/>
      <c r="AC108" s="32"/>
      <c r="AD108" s="165"/>
      <c r="AE108" s="32"/>
      <c r="AF108" s="165"/>
      <c r="AG108" s="32"/>
      <c r="AH108" s="165"/>
      <c r="AI108" s="165"/>
      <c r="AJ108" s="32"/>
      <c r="AK108" s="165"/>
      <c r="AL108" s="165"/>
      <c r="AM108" s="32"/>
      <c r="AN108" s="165"/>
      <c r="AO108" s="32"/>
      <c r="AP108" s="165"/>
      <c r="AQ108" s="32"/>
      <c r="AR108" s="165"/>
    </row>
    <row r="109" spans="1:44" hidden="1" x14ac:dyDescent="0.25">
      <c r="A109" s="54">
        <v>106</v>
      </c>
      <c r="B109" s="38">
        <v>560323</v>
      </c>
      <c r="C109" s="41" t="s">
        <v>105</v>
      </c>
      <c r="D109" s="67"/>
      <c r="E109" s="176"/>
      <c r="F109" s="67"/>
      <c r="G109" s="176"/>
      <c r="H109" s="67"/>
      <c r="I109" s="176"/>
      <c r="J109" s="25"/>
      <c r="K109" s="176"/>
      <c r="L109" s="32"/>
      <c r="M109" s="165"/>
      <c r="N109" s="32"/>
      <c r="O109" s="165"/>
      <c r="P109" s="32"/>
      <c r="Q109" s="165"/>
      <c r="R109" s="32"/>
      <c r="S109" s="165"/>
      <c r="T109" s="165"/>
      <c r="U109" s="32"/>
      <c r="V109" s="165"/>
      <c r="W109" s="32"/>
      <c r="X109" s="165"/>
      <c r="Y109" s="32"/>
      <c r="Z109" s="165"/>
      <c r="AA109" s="32"/>
      <c r="AB109" s="165"/>
      <c r="AC109" s="32"/>
      <c r="AD109" s="165"/>
      <c r="AE109" s="32"/>
      <c r="AF109" s="165"/>
      <c r="AG109" s="32"/>
      <c r="AH109" s="165"/>
      <c r="AI109" s="165"/>
      <c r="AJ109" s="32"/>
      <c r="AK109" s="165"/>
      <c r="AL109" s="165"/>
      <c r="AM109" s="32"/>
      <c r="AN109" s="165"/>
      <c r="AO109" s="32"/>
      <c r="AP109" s="165"/>
      <c r="AQ109" s="32"/>
      <c r="AR109" s="165"/>
    </row>
    <row r="110" spans="1:44" hidden="1" x14ac:dyDescent="0.25">
      <c r="A110" s="54">
        <v>107</v>
      </c>
      <c r="B110" s="124">
        <v>560328</v>
      </c>
      <c r="C110" s="125" t="s">
        <v>106</v>
      </c>
      <c r="D110" s="67"/>
      <c r="E110" s="176"/>
      <c r="F110" s="67"/>
      <c r="G110" s="176"/>
      <c r="H110" s="67"/>
      <c r="I110" s="176"/>
      <c r="J110" s="25"/>
      <c r="K110" s="176"/>
      <c r="L110" s="32"/>
      <c r="M110" s="165"/>
      <c r="N110" s="32"/>
      <c r="O110" s="165"/>
      <c r="P110" s="32"/>
      <c r="Q110" s="165"/>
      <c r="R110" s="32"/>
      <c r="S110" s="165"/>
      <c r="T110" s="165"/>
      <c r="U110" s="32"/>
      <c r="V110" s="165"/>
      <c r="W110" s="32"/>
      <c r="X110" s="165"/>
      <c r="Y110" s="32"/>
      <c r="Z110" s="165"/>
      <c r="AA110" s="32"/>
      <c r="AB110" s="165"/>
      <c r="AC110" s="32"/>
      <c r="AD110" s="165"/>
      <c r="AE110" s="32"/>
      <c r="AF110" s="165"/>
      <c r="AG110" s="32"/>
      <c r="AH110" s="165"/>
      <c r="AI110" s="165"/>
      <c r="AJ110" s="32"/>
      <c r="AK110" s="165"/>
      <c r="AL110" s="165"/>
      <c r="AM110" s="32"/>
      <c r="AN110" s="165"/>
      <c r="AO110" s="32"/>
      <c r="AP110" s="165"/>
      <c r="AQ110" s="32"/>
      <c r="AR110" s="165"/>
    </row>
    <row r="111" spans="1:44" hidden="1" x14ac:dyDescent="0.25">
      <c r="A111" s="54">
        <v>108</v>
      </c>
      <c r="B111" s="38">
        <v>560330</v>
      </c>
      <c r="C111" s="49" t="s">
        <v>107</v>
      </c>
      <c r="D111" s="66"/>
      <c r="E111" s="175"/>
      <c r="F111" s="66"/>
      <c r="G111" s="175"/>
      <c r="H111" s="66"/>
      <c r="I111" s="175"/>
      <c r="J111" s="23"/>
      <c r="K111" s="175"/>
      <c r="L111" s="32"/>
      <c r="M111" s="165"/>
      <c r="N111" s="32"/>
      <c r="O111" s="165"/>
      <c r="P111" s="32"/>
      <c r="Q111" s="165"/>
      <c r="R111" s="32"/>
      <c r="S111" s="165"/>
      <c r="T111" s="165"/>
      <c r="U111" s="32"/>
      <c r="V111" s="165"/>
      <c r="W111" s="32"/>
      <c r="X111" s="165"/>
      <c r="Y111" s="32"/>
      <c r="Z111" s="165"/>
      <c r="AA111" s="32"/>
      <c r="AB111" s="165"/>
      <c r="AC111" s="32"/>
      <c r="AD111" s="165"/>
      <c r="AE111" s="32"/>
      <c r="AF111" s="165"/>
      <c r="AG111" s="32"/>
      <c r="AH111" s="165"/>
      <c r="AI111" s="165"/>
      <c r="AJ111" s="32"/>
      <c r="AK111" s="165"/>
      <c r="AL111" s="165"/>
      <c r="AM111" s="32"/>
      <c r="AN111" s="165"/>
      <c r="AO111" s="32"/>
      <c r="AP111" s="165"/>
      <c r="AQ111" s="32"/>
      <c r="AR111" s="165"/>
    </row>
    <row r="112" spans="1:44" hidden="1" x14ac:dyDescent="0.25">
      <c r="A112" s="54">
        <v>109</v>
      </c>
      <c r="B112" s="38">
        <v>560279</v>
      </c>
      <c r="C112" s="39" t="s">
        <v>108</v>
      </c>
      <c r="D112" s="67"/>
      <c r="E112" s="176"/>
      <c r="F112" s="67"/>
      <c r="G112" s="176"/>
      <c r="H112" s="67"/>
      <c r="I112" s="176"/>
      <c r="J112" s="25"/>
      <c r="K112" s="176"/>
      <c r="L112" s="32"/>
      <c r="M112" s="165"/>
      <c r="N112" s="32"/>
      <c r="O112" s="165"/>
      <c r="P112" s="32"/>
      <c r="Q112" s="165"/>
      <c r="R112" s="32"/>
      <c r="S112" s="165"/>
      <c r="T112" s="165"/>
      <c r="U112" s="32"/>
      <c r="V112" s="165"/>
      <c r="W112" s="32"/>
      <c r="X112" s="165"/>
      <c r="Y112" s="32"/>
      <c r="Z112" s="165"/>
      <c r="AA112" s="32"/>
      <c r="AB112" s="165"/>
      <c r="AC112" s="32"/>
      <c r="AD112" s="165"/>
      <c r="AE112" s="32"/>
      <c r="AF112" s="165"/>
      <c r="AG112" s="32"/>
      <c r="AH112" s="165"/>
      <c r="AI112" s="165"/>
      <c r="AJ112" s="32"/>
      <c r="AK112" s="165"/>
      <c r="AL112" s="165"/>
      <c r="AM112" s="32"/>
      <c r="AN112" s="165"/>
      <c r="AO112" s="32"/>
      <c r="AP112" s="165"/>
      <c r="AQ112" s="32"/>
      <c r="AR112" s="165"/>
    </row>
    <row r="113" spans="1:46" s="22" customFormat="1" x14ac:dyDescent="0.25">
      <c r="A113" s="54">
        <v>110</v>
      </c>
      <c r="B113" s="38">
        <v>560332</v>
      </c>
      <c r="C113" s="39" t="s">
        <v>109</v>
      </c>
      <c r="D113" s="68"/>
      <c r="E113" s="177"/>
      <c r="F113" s="68"/>
      <c r="G113" s="177"/>
      <c r="H113" s="68"/>
      <c r="I113" s="177"/>
      <c r="J113" s="26"/>
      <c r="K113" s="177"/>
      <c r="L113" s="33"/>
      <c r="M113" s="182"/>
      <c r="N113" s="33">
        <v>52539509</v>
      </c>
      <c r="O113" s="182">
        <v>20830</v>
      </c>
      <c r="P113" s="33">
        <v>5128875</v>
      </c>
      <c r="Q113" s="182">
        <v>3963</v>
      </c>
      <c r="R113" s="33"/>
      <c r="S113" s="182"/>
      <c r="T113" s="182"/>
      <c r="U113" s="33"/>
      <c r="V113" s="182"/>
      <c r="W113" s="33">
        <v>14655104</v>
      </c>
      <c r="X113" s="182">
        <v>8276</v>
      </c>
      <c r="Y113" s="33"/>
      <c r="Z113" s="182"/>
      <c r="AA113" s="33">
        <v>6100461.75</v>
      </c>
      <c r="AB113" s="182">
        <v>3567</v>
      </c>
      <c r="AC113" s="33">
        <v>18690613.920000002</v>
      </c>
      <c r="AD113" s="182">
        <v>11352</v>
      </c>
      <c r="AE113" s="33">
        <v>2379713.7999999998</v>
      </c>
      <c r="AF113" s="182">
        <v>2021</v>
      </c>
      <c r="AG113" s="33">
        <v>843638.4</v>
      </c>
      <c r="AH113" s="182">
        <v>2875</v>
      </c>
      <c r="AI113" s="182">
        <v>792</v>
      </c>
      <c r="AJ113" s="33">
        <v>80702</v>
      </c>
      <c r="AK113" s="182">
        <v>240</v>
      </c>
      <c r="AL113" s="182">
        <v>20</v>
      </c>
      <c r="AM113" s="79">
        <v>289848</v>
      </c>
      <c r="AN113" s="80">
        <v>780</v>
      </c>
      <c r="AO113" s="188">
        <v>3936251.38</v>
      </c>
      <c r="AP113" s="189">
        <v>8565</v>
      </c>
      <c r="AQ113" s="33"/>
      <c r="AR113" s="182"/>
    </row>
    <row r="114" spans="1:46" hidden="1" x14ac:dyDescent="0.25">
      <c r="A114" s="54">
        <v>111</v>
      </c>
      <c r="B114" s="38">
        <v>560337</v>
      </c>
      <c r="C114" s="39" t="s">
        <v>110</v>
      </c>
      <c r="D114" s="68"/>
      <c r="E114" s="177"/>
      <c r="F114" s="68"/>
      <c r="G114" s="177"/>
      <c r="H114" s="68"/>
      <c r="I114" s="177"/>
      <c r="J114" s="26"/>
      <c r="K114" s="177"/>
      <c r="L114" s="32"/>
      <c r="M114" s="165"/>
      <c r="N114" s="32"/>
      <c r="O114" s="165"/>
      <c r="P114" s="32"/>
      <c r="Q114" s="165"/>
      <c r="R114" s="32"/>
      <c r="S114" s="165"/>
      <c r="T114" s="165"/>
      <c r="U114" s="32"/>
      <c r="V114" s="165"/>
      <c r="W114" s="32"/>
      <c r="X114" s="165"/>
      <c r="Y114" s="32"/>
      <c r="Z114" s="165"/>
      <c r="AA114" s="32"/>
      <c r="AB114" s="165"/>
      <c r="AC114" s="32"/>
      <c r="AD114" s="165"/>
      <c r="AE114" s="32"/>
      <c r="AF114" s="165"/>
      <c r="AG114" s="32"/>
      <c r="AH114" s="165"/>
      <c r="AI114" s="165"/>
      <c r="AJ114" s="32"/>
      <c r="AK114" s="165"/>
      <c r="AL114" s="165"/>
      <c r="AM114" s="32"/>
      <c r="AN114" s="165"/>
      <c r="AO114" s="32"/>
      <c r="AP114" s="165"/>
      <c r="AQ114" s="32"/>
      <c r="AR114" s="165"/>
    </row>
    <row r="115" spans="1:46" hidden="1" x14ac:dyDescent="0.25">
      <c r="A115" s="54">
        <v>112</v>
      </c>
      <c r="B115" s="122">
        <v>560339</v>
      </c>
      <c r="C115" s="123" t="s">
        <v>111</v>
      </c>
      <c r="D115" s="66"/>
      <c r="E115" s="175"/>
      <c r="F115" s="66"/>
      <c r="G115" s="175"/>
      <c r="H115" s="66"/>
      <c r="I115" s="175"/>
      <c r="J115" s="23"/>
      <c r="K115" s="175"/>
      <c r="L115" s="32"/>
      <c r="M115" s="165"/>
      <c r="N115" s="32"/>
      <c r="O115" s="165"/>
      <c r="P115" s="32"/>
      <c r="Q115" s="165"/>
      <c r="R115" s="32"/>
      <c r="S115" s="165"/>
      <c r="T115" s="165"/>
      <c r="U115" s="32"/>
      <c r="V115" s="165"/>
      <c r="W115" s="32"/>
      <c r="X115" s="165"/>
      <c r="Y115" s="32"/>
      <c r="Z115" s="165"/>
      <c r="AA115" s="32"/>
      <c r="AB115" s="165"/>
      <c r="AC115" s="32"/>
      <c r="AD115" s="165"/>
      <c r="AE115" s="32"/>
      <c r="AF115" s="165"/>
      <c r="AG115" s="32"/>
      <c r="AH115" s="165"/>
      <c r="AI115" s="165"/>
      <c r="AJ115" s="32"/>
      <c r="AK115" s="165"/>
      <c r="AL115" s="165"/>
      <c r="AM115" s="32"/>
      <c r="AN115" s="165"/>
      <c r="AO115" s="32"/>
      <c r="AP115" s="165"/>
      <c r="AQ115" s="32"/>
      <c r="AR115" s="165"/>
    </row>
    <row r="116" spans="1:46" hidden="1" x14ac:dyDescent="0.25">
      <c r="A116" s="54">
        <v>113</v>
      </c>
      <c r="B116" s="122">
        <v>560340</v>
      </c>
      <c r="C116" s="123" t="s">
        <v>112</v>
      </c>
      <c r="D116" s="66"/>
      <c r="E116" s="175"/>
      <c r="F116" s="66"/>
      <c r="G116" s="175"/>
      <c r="H116" s="66"/>
      <c r="I116" s="175"/>
      <c r="J116" s="23"/>
      <c r="K116" s="175"/>
      <c r="L116" s="32"/>
      <c r="M116" s="165"/>
      <c r="N116" s="32"/>
      <c r="O116" s="165"/>
      <c r="P116" s="32"/>
      <c r="Q116" s="165"/>
      <c r="R116" s="32"/>
      <c r="S116" s="165"/>
      <c r="T116" s="165"/>
      <c r="U116" s="32"/>
      <c r="V116" s="165"/>
      <c r="W116" s="32"/>
      <c r="X116" s="165"/>
      <c r="Y116" s="32"/>
      <c r="Z116" s="165"/>
      <c r="AA116" s="32"/>
      <c r="AB116" s="165"/>
      <c r="AC116" s="32"/>
      <c r="AD116" s="165"/>
      <c r="AE116" s="32"/>
      <c r="AF116" s="165"/>
      <c r="AG116" s="32"/>
      <c r="AH116" s="165"/>
      <c r="AI116" s="165"/>
      <c r="AJ116" s="32"/>
      <c r="AK116" s="165"/>
      <c r="AL116" s="165"/>
      <c r="AM116" s="32"/>
      <c r="AN116" s="165"/>
      <c r="AO116" s="32"/>
      <c r="AP116" s="165"/>
      <c r="AQ116" s="32"/>
      <c r="AR116" s="165"/>
    </row>
    <row r="117" spans="1:46" hidden="1" x14ac:dyDescent="0.25">
      <c r="A117" s="54">
        <v>114</v>
      </c>
      <c r="B117" s="122">
        <v>560341</v>
      </c>
      <c r="C117" s="123" t="s">
        <v>113</v>
      </c>
      <c r="D117" s="67"/>
      <c r="E117" s="176"/>
      <c r="F117" s="67"/>
      <c r="G117" s="176"/>
      <c r="H117" s="67"/>
      <c r="I117" s="176"/>
      <c r="J117" s="25"/>
      <c r="K117" s="176"/>
      <c r="L117" s="32"/>
      <c r="M117" s="165"/>
      <c r="N117" s="32"/>
      <c r="O117" s="165"/>
      <c r="P117" s="32"/>
      <c r="Q117" s="165"/>
      <c r="R117" s="32"/>
      <c r="S117" s="165"/>
      <c r="T117" s="165"/>
      <c r="U117" s="32"/>
      <c r="V117" s="165"/>
      <c r="W117" s="32"/>
      <c r="X117" s="165"/>
      <c r="Y117" s="32"/>
      <c r="Z117" s="165"/>
      <c r="AA117" s="32"/>
      <c r="AB117" s="165"/>
      <c r="AC117" s="32"/>
      <c r="AD117" s="165"/>
      <c r="AE117" s="32"/>
      <c r="AF117" s="165"/>
      <c r="AG117" s="32"/>
      <c r="AH117" s="165"/>
      <c r="AI117" s="165"/>
      <c r="AJ117" s="32"/>
      <c r="AK117" s="165"/>
      <c r="AL117" s="165"/>
      <c r="AM117" s="32"/>
      <c r="AN117" s="165"/>
      <c r="AO117" s="32"/>
      <c r="AP117" s="165"/>
      <c r="AQ117" s="32"/>
      <c r="AR117" s="165"/>
    </row>
    <row r="118" spans="1:46" x14ac:dyDescent="0.25">
      <c r="A118" s="161"/>
      <c r="B118" s="253" t="s">
        <v>213</v>
      </c>
      <c r="C118" s="254"/>
      <c r="D118" s="162">
        <f t="shared" ref="D118:AR118" si="0">SUM(D4:D117)</f>
        <v>241338258.50999999</v>
      </c>
      <c r="E118" s="164">
        <f t="shared" si="0"/>
        <v>252122</v>
      </c>
      <c r="F118" s="162">
        <f t="shared" si="0"/>
        <v>270233273.23000002</v>
      </c>
      <c r="G118" s="164">
        <f t="shared" si="0"/>
        <v>121414</v>
      </c>
      <c r="H118" s="162">
        <f t="shared" si="0"/>
        <v>114170600</v>
      </c>
      <c r="I118" s="164">
        <f t="shared" si="0"/>
        <v>61594</v>
      </c>
      <c r="J118" s="162">
        <f t="shared" si="0"/>
        <v>189108925.50999999</v>
      </c>
      <c r="K118" s="164">
        <f t="shared" si="0"/>
        <v>14076</v>
      </c>
      <c r="L118" s="162">
        <f t="shared" si="0"/>
        <v>786434761.39999998</v>
      </c>
      <c r="M118" s="164">
        <f t="shared" si="0"/>
        <v>6519</v>
      </c>
      <c r="N118" s="162">
        <f t="shared" si="0"/>
        <v>2065977010</v>
      </c>
      <c r="O118" s="164">
        <f t="shared" si="0"/>
        <v>819069</v>
      </c>
      <c r="P118" s="162">
        <f t="shared" si="0"/>
        <v>162441591</v>
      </c>
      <c r="Q118" s="164">
        <f t="shared" si="0"/>
        <v>125517</v>
      </c>
      <c r="R118" s="162">
        <f t="shared" si="0"/>
        <v>1076276999</v>
      </c>
      <c r="S118" s="164">
        <f t="shared" si="0"/>
        <v>523614</v>
      </c>
      <c r="T118" s="164">
        <f t="shared" si="0"/>
        <v>368135</v>
      </c>
      <c r="U118" s="162">
        <f t="shared" si="0"/>
        <v>1996600</v>
      </c>
      <c r="V118" s="164">
        <f t="shared" si="0"/>
        <v>769</v>
      </c>
      <c r="W118" s="162">
        <f t="shared" si="0"/>
        <v>471417900</v>
      </c>
      <c r="X118" s="164">
        <f t="shared" si="0"/>
        <v>273365</v>
      </c>
      <c r="Y118" s="162">
        <f t="shared" si="0"/>
        <v>151497700</v>
      </c>
      <c r="Z118" s="164">
        <f t="shared" si="0"/>
        <v>70999</v>
      </c>
      <c r="AA118" s="162">
        <f t="shared" si="0"/>
        <v>248761400</v>
      </c>
      <c r="AB118" s="164">
        <f t="shared" si="0"/>
        <v>145449</v>
      </c>
      <c r="AC118" s="162">
        <f t="shared" si="0"/>
        <v>746009400</v>
      </c>
      <c r="AD118" s="164">
        <f t="shared" si="0"/>
        <v>453088</v>
      </c>
      <c r="AE118" s="162">
        <f t="shared" si="0"/>
        <v>110159200</v>
      </c>
      <c r="AF118" s="164">
        <f t="shared" si="0"/>
        <v>93554</v>
      </c>
      <c r="AG118" s="162">
        <f t="shared" si="0"/>
        <v>34148600</v>
      </c>
      <c r="AH118" s="164">
        <f t="shared" si="0"/>
        <v>116364</v>
      </c>
      <c r="AI118" s="164">
        <f t="shared" si="0"/>
        <v>32057</v>
      </c>
      <c r="AJ118" s="162">
        <f t="shared" si="0"/>
        <v>7343900</v>
      </c>
      <c r="AK118" s="164">
        <f t="shared" si="0"/>
        <v>21840</v>
      </c>
      <c r="AL118" s="164">
        <f t="shared" si="0"/>
        <v>1820</v>
      </c>
      <c r="AM118" s="162">
        <f t="shared" si="0"/>
        <v>84834100</v>
      </c>
      <c r="AN118" s="164">
        <f t="shared" si="0"/>
        <v>208664</v>
      </c>
      <c r="AO118" s="162">
        <f t="shared" si="0"/>
        <v>221354500</v>
      </c>
      <c r="AP118" s="164">
        <f t="shared" si="0"/>
        <v>394501</v>
      </c>
      <c r="AQ118" s="162">
        <f t="shared" si="0"/>
        <v>2689033856</v>
      </c>
      <c r="AR118" s="164">
        <f t="shared" si="0"/>
        <v>476821</v>
      </c>
      <c r="AS118" s="31">
        <f>D118+F118+H118+J118+L118+N118+P118+R118+U118+W118+Y118+AA118+AC118+AE118+AG118+AJ118+AM118+AO118+AQ118</f>
        <v>9672538574.6499996</v>
      </c>
      <c r="AT118" s="169">
        <f>E118+G118+I118+K118+M118+O118+Q118+S118+V118+X118+Z118+AB118+AD118+AF118+AH118+AK118+AN118+AP118+AR118</f>
        <v>4179339</v>
      </c>
    </row>
    <row r="119" spans="1:46" x14ac:dyDescent="0.25">
      <c r="A119" s="161"/>
      <c r="B119" s="253" t="s">
        <v>212</v>
      </c>
      <c r="C119" s="254"/>
      <c r="D119" s="32"/>
      <c r="E119" s="165"/>
      <c r="F119" s="32">
        <v>144948038.59999999</v>
      </c>
      <c r="G119" s="165">
        <v>64807</v>
      </c>
      <c r="H119" s="32"/>
      <c r="I119" s="165"/>
      <c r="J119" s="24">
        <v>753374.49</v>
      </c>
      <c r="K119" s="165">
        <v>96</v>
      </c>
      <c r="L119" s="32"/>
      <c r="M119" s="165"/>
      <c r="N119" s="24"/>
      <c r="O119" s="165"/>
      <c r="P119" s="32"/>
      <c r="Q119" s="165"/>
      <c r="R119" s="32"/>
      <c r="S119" s="165"/>
      <c r="T119" s="165"/>
      <c r="U119" s="32"/>
      <c r="V119" s="165"/>
      <c r="W119" s="32"/>
      <c r="X119" s="165"/>
      <c r="Y119" s="32"/>
      <c r="Z119" s="165"/>
      <c r="AA119" s="32"/>
      <c r="AB119" s="165"/>
      <c r="AC119" s="32"/>
      <c r="AD119" s="165"/>
      <c r="AE119" s="32"/>
      <c r="AF119" s="165"/>
      <c r="AG119" s="32"/>
      <c r="AH119" s="165"/>
      <c r="AI119" s="165"/>
      <c r="AJ119" s="32"/>
      <c r="AK119" s="165"/>
      <c r="AL119" s="165"/>
      <c r="AM119" s="32"/>
      <c r="AN119" s="165"/>
      <c r="AO119" s="32"/>
      <c r="AP119" s="165"/>
      <c r="AQ119" s="32">
        <v>70657844</v>
      </c>
      <c r="AR119" s="165">
        <v>12842</v>
      </c>
      <c r="AS119" s="31">
        <f>D119+F119+H119+J119+L119+N119+P119+R119+U119+W119+Y119+AA119+AC119+AE119+AG119+AJ119+AM119+AO119+AQ119</f>
        <v>216359257.09</v>
      </c>
      <c r="AT119" s="169">
        <f>E119+G119+I119+K119+M119+O119+Q119+S119+V119+X119+Z119+AB119+AD119+AF119+AH119+AK119+AN119+AP119+AR119</f>
        <v>77745</v>
      </c>
    </row>
    <row r="120" spans="1:46" x14ac:dyDescent="0.25">
      <c r="A120" s="166"/>
      <c r="B120" s="167"/>
      <c r="C120" s="168"/>
      <c r="D120" s="31">
        <f>D118+D119</f>
        <v>241338258.50999999</v>
      </c>
      <c r="E120" s="169">
        <f>E118+E119</f>
        <v>252122</v>
      </c>
      <c r="F120" s="31">
        <f t="shared" ref="F120:AR120" si="1">F118+F119</f>
        <v>415181311.82999998</v>
      </c>
      <c r="G120" s="169">
        <f t="shared" si="1"/>
        <v>186221</v>
      </c>
      <c r="H120" s="31">
        <f t="shared" si="1"/>
        <v>114170600</v>
      </c>
      <c r="I120" s="169">
        <f t="shared" si="1"/>
        <v>61594</v>
      </c>
      <c r="J120" s="31">
        <f t="shared" si="1"/>
        <v>189862300</v>
      </c>
      <c r="K120" s="169">
        <f t="shared" si="1"/>
        <v>14172</v>
      </c>
      <c r="L120" s="31">
        <f t="shared" si="1"/>
        <v>786434761.39999998</v>
      </c>
      <c r="M120" s="169">
        <f t="shared" si="1"/>
        <v>6519</v>
      </c>
      <c r="N120" s="31">
        <f t="shared" ref="N120:Q120" si="2">N118+N119</f>
        <v>2065977010</v>
      </c>
      <c r="O120" s="169">
        <f t="shared" si="2"/>
        <v>819069</v>
      </c>
      <c r="P120" s="31">
        <f t="shared" si="2"/>
        <v>162441591</v>
      </c>
      <c r="Q120" s="169">
        <f t="shared" si="2"/>
        <v>125517</v>
      </c>
      <c r="R120" s="31">
        <f t="shared" ref="R120:T120" si="3">R118+R119</f>
        <v>1076276999</v>
      </c>
      <c r="S120" s="169">
        <f t="shared" ref="S120" si="4">S118+S119</f>
        <v>523614</v>
      </c>
      <c r="T120" s="169">
        <f t="shared" si="3"/>
        <v>368135</v>
      </c>
      <c r="U120" s="31">
        <f t="shared" si="1"/>
        <v>1996600</v>
      </c>
      <c r="V120" s="169">
        <f t="shared" si="1"/>
        <v>769</v>
      </c>
      <c r="W120" s="31">
        <f t="shared" si="1"/>
        <v>471417900</v>
      </c>
      <c r="X120" s="169">
        <f t="shared" si="1"/>
        <v>273365</v>
      </c>
      <c r="Y120" s="31">
        <f t="shared" si="1"/>
        <v>151497700</v>
      </c>
      <c r="Z120" s="169">
        <f t="shared" si="1"/>
        <v>70999</v>
      </c>
      <c r="AA120" s="31">
        <f t="shared" si="1"/>
        <v>248761400</v>
      </c>
      <c r="AB120" s="169">
        <f t="shared" si="1"/>
        <v>145449</v>
      </c>
      <c r="AC120" s="190">
        <f t="shared" si="1"/>
        <v>746009400</v>
      </c>
      <c r="AD120" s="191">
        <f t="shared" si="1"/>
        <v>453088</v>
      </c>
      <c r="AE120" s="31">
        <f t="shared" si="1"/>
        <v>110159200</v>
      </c>
      <c r="AF120" s="169">
        <f t="shared" si="1"/>
        <v>93554</v>
      </c>
      <c r="AG120" s="190">
        <f t="shared" ref="AG120:AI120" si="5">AG118+AG119</f>
        <v>34148600</v>
      </c>
      <c r="AH120" s="191">
        <f t="shared" ref="AH120" si="6">AH118+AH119</f>
        <v>116364</v>
      </c>
      <c r="AI120" s="169">
        <f t="shared" si="5"/>
        <v>32057</v>
      </c>
      <c r="AJ120" s="190">
        <f t="shared" ref="AJ120:AM120" si="7">AJ118+AJ119</f>
        <v>7343900</v>
      </c>
      <c r="AK120" s="191">
        <f t="shared" ref="AK120" si="8">AK118+AK119</f>
        <v>21840</v>
      </c>
      <c r="AL120" s="169">
        <f t="shared" si="7"/>
        <v>1820</v>
      </c>
      <c r="AM120" s="31">
        <f t="shared" si="7"/>
        <v>84834100</v>
      </c>
      <c r="AN120" s="169">
        <f t="shared" ref="AN120" si="9">AN118+AN119</f>
        <v>208664</v>
      </c>
      <c r="AO120" s="31">
        <f t="shared" si="1"/>
        <v>221354500</v>
      </c>
      <c r="AP120" s="169">
        <f t="shared" si="1"/>
        <v>394501</v>
      </c>
      <c r="AQ120" s="31">
        <f t="shared" si="1"/>
        <v>2759691700</v>
      </c>
      <c r="AR120" s="169">
        <f t="shared" si="1"/>
        <v>489663</v>
      </c>
    </row>
  </sheetData>
  <mergeCells count="26">
    <mergeCell ref="X1:AN1"/>
    <mergeCell ref="AQ2:AR2"/>
    <mergeCell ref="AG2:AI2"/>
    <mergeCell ref="AJ2:AL2"/>
    <mergeCell ref="D1:T1"/>
    <mergeCell ref="B118:C118"/>
    <mergeCell ref="B119:C119"/>
    <mergeCell ref="AC2:AD2"/>
    <mergeCell ref="AE2:AF2"/>
    <mergeCell ref="AO2:AP2"/>
    <mergeCell ref="J2:K2"/>
    <mergeCell ref="L2:M2"/>
    <mergeCell ref="U2:V2"/>
    <mergeCell ref="W2:X2"/>
    <mergeCell ref="Y2:Z2"/>
    <mergeCell ref="AA2:AB2"/>
    <mergeCell ref="H2:I2"/>
    <mergeCell ref="AM2:AN2"/>
    <mergeCell ref="N2:O2"/>
    <mergeCell ref="P2:Q2"/>
    <mergeCell ref="R2:T2"/>
    <mergeCell ref="A2:A3"/>
    <mergeCell ref="B2:B3"/>
    <mergeCell ref="C2:C3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Виды помощи </vt:lpstr>
      <vt:lpstr> ВМП</vt:lpstr>
      <vt:lpstr>КС</vt:lpstr>
      <vt:lpstr>ДС</vt:lpstr>
      <vt:lpstr> ДИ</vt:lpstr>
      <vt:lpstr> АПП</vt:lpstr>
      <vt:lpstr>' АПП'!Заголовки_для_печати</vt:lpstr>
      <vt:lpstr>' ДИ'!Заголовки_для_печати</vt:lpstr>
      <vt:lpstr>ДС!Заголовки_для_печати</vt:lpstr>
      <vt:lpstr>КС!Заголовки_для_печати</vt:lpstr>
      <vt:lpstr>' АПП'!Область_печати</vt:lpstr>
      <vt:lpstr>' ВМП'!Область_печати</vt:lpstr>
      <vt:lpstr>' ДИ'!Область_печати</vt:lpstr>
      <vt:lpstr>ДС!Область_печати</vt:lpstr>
      <vt:lpstr>КС!Область_печати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Б. Шумяцкая</dc:creator>
  <cp:lastModifiedBy>Галина Б. Шумяцкая</cp:lastModifiedBy>
  <cp:lastPrinted>2026-02-12T06:37:13Z</cp:lastPrinted>
  <dcterms:created xsi:type="dcterms:W3CDTF">2025-12-17T07:27:25Z</dcterms:created>
  <dcterms:modified xsi:type="dcterms:W3CDTF">2026-04-27T06:47:05Z</dcterms:modified>
</cp:coreProperties>
</file>